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 = '1.0' encoding = 'UTF-8' standalone = 'yes'?>
<Relationships xmlns="http://schemas.openxmlformats.org/package/2006/relationships">
   <Relationship Id="rId1" Type="http://schemas.openxmlformats.org/officeDocument/2006/relationships/officeDocument" Target="xl/workbook.xml"/>
   <Relationship Id="rId2" Type="http://schemas.openxmlformats.org/package/2006/relationships/metadata/core-properties" Target="docProps/core.xml"/>
   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9"/>
  <workbookPr showInkAnnotation="0" autoCompressPictures="0"/>
  <mc:AlternateContent>
    <mc:Choice Requires="x15">
      <x15ac:absPath xmlns:x15ac="http://schemas.microsoft.com/office/spreadsheetml/2010/11/ac" url="/Users/Pellageya/Documents/Polina-treeclimber.spb.ru/Science/Heidelberg/Papers/TP papers/TP09-MIS 9-7 Paper/Supplementary/"/>
    </mc:Choice>
  </mc:AlternateContent>
  <xr:revisionPtr revIDLastSave="0" documentId="13_ncr:1_{B0B1C1BE-CDDE-574C-8BED-1E24D0547E39}" xr6:coauthVersionLast="36" xr6:coauthVersionMax="36" xr10:uidLastSave="{00000000-0000-0000-0000-000000000000}"/>
  <bookViews>
    <workbookView xWindow="0" yWindow="460" windowWidth="50760" windowHeight="25820" tabRatio="500" xr2:uid="{00000000-000D-0000-FFFF-FFFF00000000}"/>
  </bookViews>
  <sheets>
    <sheet name="EPMA &amp; SIMS data" sheetId="1" r:id="rId1"/>
    <sheet name="EPMA standards" sheetId="5" r:id="rId2"/>
    <sheet name="SIMS stds" sheetId="6" r:id="rId3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50" i="1" l="1"/>
  <c r="AE50" i="1" s="1"/>
  <c r="S50" i="1"/>
  <c r="T41" i="1"/>
  <c r="AE41" i="1" s="1"/>
  <c r="S41" i="1"/>
  <c r="X50" i="1" l="1"/>
  <c r="AB50" i="1"/>
  <c r="X41" i="1"/>
  <c r="AB41" i="1"/>
  <c r="AC50" i="1"/>
  <c r="Y50" i="1"/>
  <c r="V41" i="1"/>
  <c r="Z41" i="1"/>
  <c r="AD41" i="1"/>
  <c r="V50" i="1"/>
  <c r="Z50" i="1"/>
  <c r="AD50" i="1"/>
  <c r="Y41" i="1"/>
  <c r="AC41" i="1"/>
  <c r="W41" i="1"/>
  <c r="AA41" i="1"/>
  <c r="W50" i="1"/>
  <c r="AA50" i="1"/>
  <c r="O9" i="5"/>
  <c r="O8" i="5"/>
  <c r="O7" i="5"/>
  <c r="O6" i="5"/>
  <c r="AF50" i="1" l="1"/>
  <c r="AF41" i="1"/>
  <c r="S105" i="1"/>
  <c r="S103" i="1"/>
  <c r="S101" i="1"/>
  <c r="S99" i="1"/>
  <c r="S98" i="1"/>
  <c r="S96" i="1"/>
  <c r="S94" i="1"/>
  <c r="S92" i="1"/>
  <c r="S90" i="1"/>
  <c r="S89" i="1"/>
  <c r="S88" i="1"/>
  <c r="S86" i="1"/>
  <c r="S85" i="1"/>
  <c r="S84" i="1"/>
  <c r="S83" i="1"/>
  <c r="S81" i="1"/>
  <c r="S80" i="1"/>
  <c r="S79" i="1"/>
  <c r="S78" i="1"/>
  <c r="S77" i="1"/>
  <c r="S76" i="1"/>
  <c r="S75" i="1"/>
  <c r="S73" i="1"/>
  <c r="S71" i="1"/>
  <c r="S69" i="1"/>
  <c r="S67" i="1"/>
  <c r="S65" i="1"/>
  <c r="S64" i="1"/>
  <c r="S62" i="1"/>
  <c r="S60" i="1"/>
  <c r="S58" i="1"/>
  <c r="S57" i="1"/>
  <c r="S55" i="1"/>
  <c r="S53" i="1"/>
  <c r="S52" i="1"/>
  <c r="S48" i="1"/>
  <c r="S47" i="1"/>
  <c r="S46" i="1"/>
  <c r="S44" i="1"/>
  <c r="S43" i="1"/>
  <c r="S39" i="1"/>
  <c r="S38" i="1"/>
  <c r="S37" i="1"/>
  <c r="S36" i="1"/>
  <c r="S35" i="1"/>
  <c r="S33" i="1"/>
  <c r="S32" i="1"/>
  <c r="S31" i="1"/>
  <c r="S30" i="1"/>
  <c r="S29" i="1"/>
  <c r="S28" i="1"/>
  <c r="S27" i="1"/>
  <c r="S26" i="1"/>
  <c r="S25" i="1"/>
  <c r="S24" i="1"/>
  <c r="S23" i="1"/>
  <c r="S21" i="1"/>
  <c r="S20" i="1"/>
  <c r="S19" i="1"/>
  <c r="S18" i="1"/>
  <c r="S16" i="1"/>
  <c r="S15" i="1"/>
  <c r="S14" i="1"/>
  <c r="S13" i="1"/>
  <c r="S11" i="1"/>
  <c r="S10" i="1"/>
  <c r="S9" i="1"/>
  <c r="S8" i="1"/>
  <c r="S7" i="1"/>
  <c r="S6" i="1"/>
  <c r="S5" i="1"/>
  <c r="S4" i="1"/>
  <c r="S3" i="1"/>
  <c r="O17" i="5" l="1"/>
  <c r="O16" i="5"/>
  <c r="O15" i="5"/>
  <c r="O14" i="5"/>
  <c r="T105" i="1" l="1"/>
  <c r="AE105" i="1" s="1"/>
  <c r="T103" i="1"/>
  <c r="AB103" i="1" s="1"/>
  <c r="T101" i="1"/>
  <c r="AB101" i="1" s="1"/>
  <c r="T99" i="1"/>
  <c r="AB99" i="1" s="1"/>
  <c r="T98" i="1"/>
  <c r="AB98" i="1" s="1"/>
  <c r="T96" i="1"/>
  <c r="AB96" i="1" s="1"/>
  <c r="T94" i="1"/>
  <c r="AB94" i="1" s="1"/>
  <c r="T92" i="1"/>
  <c r="AB92" i="1" s="1"/>
  <c r="T90" i="1"/>
  <c r="AB90" i="1" s="1"/>
  <c r="T89" i="1"/>
  <c r="AB89" i="1" s="1"/>
  <c r="T88" i="1"/>
  <c r="AB88" i="1" s="1"/>
  <c r="T86" i="1"/>
  <c r="AB86" i="1" s="1"/>
  <c r="T85" i="1"/>
  <c r="AB85" i="1" s="1"/>
  <c r="T84" i="1"/>
  <c r="AB84" i="1" s="1"/>
  <c r="T83" i="1"/>
  <c r="AB83" i="1" s="1"/>
  <c r="T81" i="1"/>
  <c r="AB81" i="1" s="1"/>
  <c r="T80" i="1"/>
  <c r="AB80" i="1" s="1"/>
  <c r="T79" i="1"/>
  <c r="AB79" i="1" s="1"/>
  <c r="T78" i="1"/>
  <c r="AB78" i="1" s="1"/>
  <c r="T77" i="1"/>
  <c r="AB77" i="1" s="1"/>
  <c r="T76" i="1"/>
  <c r="AB76" i="1" s="1"/>
  <c r="T75" i="1"/>
  <c r="AB75" i="1" s="1"/>
  <c r="T73" i="1"/>
  <c r="AB73" i="1" s="1"/>
  <c r="T71" i="1"/>
  <c r="AB71" i="1" s="1"/>
  <c r="T69" i="1"/>
  <c r="AB69" i="1" s="1"/>
  <c r="T67" i="1"/>
  <c r="AB67" i="1" s="1"/>
  <c r="T65" i="1"/>
  <c r="AB65" i="1" s="1"/>
  <c r="T64" i="1"/>
  <c r="AB64" i="1" s="1"/>
  <c r="T62" i="1"/>
  <c r="AB62" i="1" s="1"/>
  <c r="X105" i="1" l="1"/>
  <c r="AB105" i="1"/>
  <c r="Y105" i="1"/>
  <c r="AC105" i="1"/>
  <c r="V105" i="1"/>
  <c r="Z105" i="1"/>
  <c r="AD105" i="1"/>
  <c r="W105" i="1"/>
  <c r="AA105" i="1"/>
  <c r="V103" i="1"/>
  <c r="AD103" i="1"/>
  <c r="W103" i="1"/>
  <c r="AA103" i="1"/>
  <c r="AE103" i="1"/>
  <c r="Y103" i="1"/>
  <c r="AC103" i="1"/>
  <c r="Z103" i="1"/>
  <c r="X103" i="1"/>
  <c r="V101" i="1"/>
  <c r="Y101" i="1"/>
  <c r="AC101" i="1"/>
  <c r="Z101" i="1"/>
  <c r="AD101" i="1"/>
  <c r="W101" i="1"/>
  <c r="AA101" i="1"/>
  <c r="AE101" i="1"/>
  <c r="X101" i="1"/>
  <c r="Y99" i="1"/>
  <c r="Z99" i="1"/>
  <c r="AE99" i="1"/>
  <c r="AC99" i="1"/>
  <c r="V99" i="1"/>
  <c r="AD99" i="1"/>
  <c r="W99" i="1"/>
  <c r="AA99" i="1"/>
  <c r="X99" i="1"/>
  <c r="AC98" i="1"/>
  <c r="Y98" i="1"/>
  <c r="Z98" i="1"/>
  <c r="W98" i="1"/>
  <c r="AA98" i="1"/>
  <c r="AE98" i="1"/>
  <c r="V98" i="1"/>
  <c r="AD98" i="1"/>
  <c r="X98" i="1"/>
  <c r="AD96" i="1"/>
  <c r="AC96" i="1"/>
  <c r="Z96" i="1"/>
  <c r="W96" i="1"/>
  <c r="AA96" i="1"/>
  <c r="AE96" i="1"/>
  <c r="Y96" i="1"/>
  <c r="V96" i="1"/>
  <c r="X96" i="1"/>
  <c r="Y94" i="1"/>
  <c r="AE94" i="1"/>
  <c r="AC94" i="1"/>
  <c r="V94" i="1"/>
  <c r="Z94" i="1"/>
  <c r="AD94" i="1"/>
  <c r="W94" i="1"/>
  <c r="AA94" i="1"/>
  <c r="X94" i="1"/>
  <c r="Y92" i="1"/>
  <c r="AC92" i="1"/>
  <c r="V92" i="1"/>
  <c r="Z92" i="1"/>
  <c r="AD92" i="1"/>
  <c r="W92" i="1"/>
  <c r="AA92" i="1"/>
  <c r="AE92" i="1"/>
  <c r="X92" i="1"/>
  <c r="Y88" i="1"/>
  <c r="AC88" i="1"/>
  <c r="Y89" i="1"/>
  <c r="AC89" i="1"/>
  <c r="Y90" i="1"/>
  <c r="AC90" i="1"/>
  <c r="V88" i="1"/>
  <c r="Z88" i="1"/>
  <c r="AD88" i="1"/>
  <c r="V89" i="1"/>
  <c r="Z89" i="1"/>
  <c r="AD89" i="1"/>
  <c r="V90" i="1"/>
  <c r="Z90" i="1"/>
  <c r="AD90" i="1"/>
  <c r="W88" i="1"/>
  <c r="AA88" i="1"/>
  <c r="AE88" i="1"/>
  <c r="W89" i="1"/>
  <c r="AA89" i="1"/>
  <c r="AE89" i="1"/>
  <c r="W90" i="1"/>
  <c r="AA90" i="1"/>
  <c r="AE90" i="1"/>
  <c r="X88" i="1"/>
  <c r="X89" i="1"/>
  <c r="X90" i="1"/>
  <c r="Y84" i="1"/>
  <c r="Y85" i="1"/>
  <c r="AC85" i="1"/>
  <c r="Y86" i="1"/>
  <c r="V83" i="1"/>
  <c r="AD83" i="1"/>
  <c r="Z84" i="1"/>
  <c r="V85" i="1"/>
  <c r="AD85" i="1"/>
  <c r="Z86" i="1"/>
  <c r="W83" i="1"/>
  <c r="AE83" i="1"/>
  <c r="W84" i="1"/>
  <c r="AE84" i="1"/>
  <c r="W85" i="1"/>
  <c r="AA85" i="1"/>
  <c r="AE85" i="1"/>
  <c r="W86" i="1"/>
  <c r="AA86" i="1"/>
  <c r="AE86" i="1"/>
  <c r="Y83" i="1"/>
  <c r="AC83" i="1"/>
  <c r="AC84" i="1"/>
  <c r="AC86" i="1"/>
  <c r="Z83" i="1"/>
  <c r="V84" i="1"/>
  <c r="AD84" i="1"/>
  <c r="Z85" i="1"/>
  <c r="V86" i="1"/>
  <c r="AD86" i="1"/>
  <c r="AA83" i="1"/>
  <c r="AA84" i="1"/>
  <c r="X83" i="1"/>
  <c r="X84" i="1"/>
  <c r="X85" i="1"/>
  <c r="X86" i="1"/>
  <c r="Y75" i="1"/>
  <c r="AC75" i="1"/>
  <c r="Y76" i="1"/>
  <c r="AC76" i="1"/>
  <c r="Y77" i="1"/>
  <c r="AC77" i="1"/>
  <c r="Y78" i="1"/>
  <c r="AC78" i="1"/>
  <c r="Y79" i="1"/>
  <c r="AC79" i="1"/>
  <c r="Y80" i="1"/>
  <c r="AC80" i="1"/>
  <c r="Y81" i="1"/>
  <c r="AC81" i="1"/>
  <c r="V75" i="1"/>
  <c r="Z75" i="1"/>
  <c r="AD75" i="1"/>
  <c r="V76" i="1"/>
  <c r="Z76" i="1"/>
  <c r="AD76" i="1"/>
  <c r="V77" i="1"/>
  <c r="Z77" i="1"/>
  <c r="AD77" i="1"/>
  <c r="V78" i="1"/>
  <c r="Z78" i="1"/>
  <c r="AD78" i="1"/>
  <c r="V79" i="1"/>
  <c r="Z79" i="1"/>
  <c r="AD79" i="1"/>
  <c r="V80" i="1"/>
  <c r="Z80" i="1"/>
  <c r="AD80" i="1"/>
  <c r="V81" i="1"/>
  <c r="Z81" i="1"/>
  <c r="AD81" i="1"/>
  <c r="W75" i="1"/>
  <c r="AA75" i="1"/>
  <c r="AE75" i="1"/>
  <c r="W76" i="1"/>
  <c r="AA76" i="1"/>
  <c r="AE76" i="1"/>
  <c r="W77" i="1"/>
  <c r="AA77" i="1"/>
  <c r="AE77" i="1"/>
  <c r="W78" i="1"/>
  <c r="AA78" i="1"/>
  <c r="AE78" i="1"/>
  <c r="W79" i="1"/>
  <c r="AA79" i="1"/>
  <c r="AE79" i="1"/>
  <c r="W80" i="1"/>
  <c r="AA80" i="1"/>
  <c r="AE80" i="1"/>
  <c r="W81" i="1"/>
  <c r="AA81" i="1"/>
  <c r="AE81" i="1"/>
  <c r="X75" i="1"/>
  <c r="X76" i="1"/>
  <c r="X77" i="1"/>
  <c r="X78" i="1"/>
  <c r="X79" i="1"/>
  <c r="X80" i="1"/>
  <c r="X81" i="1"/>
  <c r="AC73" i="1"/>
  <c r="Y73" i="1"/>
  <c r="V73" i="1"/>
  <c r="Z73" i="1"/>
  <c r="AD73" i="1"/>
  <c r="AE73" i="1"/>
  <c r="W73" i="1"/>
  <c r="AA73" i="1"/>
  <c r="X73" i="1"/>
  <c r="AC71" i="1"/>
  <c r="Z71" i="1"/>
  <c r="W71" i="1"/>
  <c r="AA71" i="1"/>
  <c r="AE71" i="1"/>
  <c r="Y71" i="1"/>
  <c r="V71" i="1"/>
  <c r="AD71" i="1"/>
  <c r="X71" i="1"/>
  <c r="Y69" i="1"/>
  <c r="AC69" i="1"/>
  <c r="V69" i="1"/>
  <c r="Z69" i="1"/>
  <c r="AD69" i="1"/>
  <c r="W69" i="1"/>
  <c r="AA69" i="1"/>
  <c r="AE69" i="1"/>
  <c r="X69" i="1"/>
  <c r="AE67" i="1"/>
  <c r="Y67" i="1"/>
  <c r="AC67" i="1"/>
  <c r="V67" i="1"/>
  <c r="Z67" i="1"/>
  <c r="AD67" i="1"/>
  <c r="W67" i="1"/>
  <c r="AA67" i="1"/>
  <c r="X67" i="1"/>
  <c r="AC65" i="1"/>
  <c r="Z64" i="1"/>
  <c r="AD64" i="1"/>
  <c r="Z65" i="1"/>
  <c r="AE65" i="1"/>
  <c r="Y64" i="1"/>
  <c r="AC64" i="1"/>
  <c r="Y65" i="1"/>
  <c r="V64" i="1"/>
  <c r="V65" i="1"/>
  <c r="AD65" i="1"/>
  <c r="W64" i="1"/>
  <c r="AA64" i="1"/>
  <c r="AE64" i="1"/>
  <c r="W65" i="1"/>
  <c r="AA65" i="1"/>
  <c r="X64" i="1"/>
  <c r="X65" i="1"/>
  <c r="Y62" i="1"/>
  <c r="AC62" i="1"/>
  <c r="V62" i="1"/>
  <c r="Z62" i="1"/>
  <c r="AD62" i="1"/>
  <c r="W62" i="1"/>
  <c r="AA62" i="1"/>
  <c r="AE62" i="1"/>
  <c r="X62" i="1"/>
  <c r="AF105" i="1" l="1"/>
  <c r="AF103" i="1"/>
  <c r="AF101" i="1"/>
  <c r="AF99" i="1"/>
  <c r="AF98" i="1"/>
  <c r="AF94" i="1"/>
  <c r="AF96" i="1"/>
  <c r="AF92" i="1"/>
  <c r="AF85" i="1"/>
  <c r="AF88" i="1"/>
  <c r="AF89" i="1"/>
  <c r="AF90" i="1"/>
  <c r="AF84" i="1"/>
  <c r="AF86" i="1"/>
  <c r="AF83" i="1"/>
  <c r="AF78" i="1"/>
  <c r="AF80" i="1"/>
  <c r="AF76" i="1"/>
  <c r="AF79" i="1"/>
  <c r="AF75" i="1"/>
  <c r="AF81" i="1"/>
  <c r="AF77" i="1"/>
  <c r="AF73" i="1"/>
  <c r="AF71" i="1"/>
  <c r="AF69" i="1"/>
  <c r="AF67" i="1"/>
  <c r="AF65" i="1"/>
  <c r="AF64" i="1"/>
  <c r="AF62" i="1"/>
  <c r="T60" i="1" l="1"/>
  <c r="AB60" i="1" s="1"/>
  <c r="T58" i="1"/>
  <c r="AE58" i="1" s="1"/>
  <c r="T57" i="1"/>
  <c r="AC57" i="1" s="1"/>
  <c r="T55" i="1"/>
  <c r="AC55" i="1" s="1"/>
  <c r="T53" i="1"/>
  <c r="AC53" i="1" s="1"/>
  <c r="T52" i="1"/>
  <c r="AE52" i="1" s="1"/>
  <c r="AB52" i="1"/>
  <c r="T48" i="1"/>
  <c r="AB48" i="1" s="1"/>
  <c r="T47" i="1"/>
  <c r="AB47" i="1" s="1"/>
  <c r="T46" i="1"/>
  <c r="AB46" i="1" s="1"/>
  <c r="T44" i="1"/>
  <c r="AB44" i="1" s="1"/>
  <c r="T43" i="1"/>
  <c r="AB43" i="1" s="1"/>
  <c r="T39" i="1"/>
  <c r="AB39" i="1" s="1"/>
  <c r="T38" i="1"/>
  <c r="AB38" i="1" s="1"/>
  <c r="T37" i="1"/>
  <c r="AB37" i="1" s="1"/>
  <c r="T36" i="1"/>
  <c r="AB36" i="1" s="1"/>
  <c r="T35" i="1"/>
  <c r="AB35" i="1" s="1"/>
  <c r="T33" i="1"/>
  <c r="AB33" i="1" s="1"/>
  <c r="T32" i="1"/>
  <c r="AB32" i="1" s="1"/>
  <c r="T31" i="1"/>
  <c r="AB31" i="1" s="1"/>
  <c r="T30" i="1"/>
  <c r="AB30" i="1" s="1"/>
  <c r="T29" i="1"/>
  <c r="AB29" i="1" s="1"/>
  <c r="T28" i="1"/>
  <c r="AB28" i="1" s="1"/>
  <c r="T27" i="1"/>
  <c r="AB27" i="1" s="1"/>
  <c r="T26" i="1"/>
  <c r="AB26" i="1" s="1"/>
  <c r="T25" i="1"/>
  <c r="AB25" i="1" s="1"/>
  <c r="T24" i="1"/>
  <c r="AB24" i="1" s="1"/>
  <c r="T23" i="1"/>
  <c r="AB23" i="1" s="1"/>
  <c r="T21" i="1"/>
  <c r="AB21" i="1" s="1"/>
  <c r="T20" i="1"/>
  <c r="AB20" i="1" s="1"/>
  <c r="T19" i="1"/>
  <c r="AB19" i="1" s="1"/>
  <c r="T18" i="1"/>
  <c r="AB18" i="1" s="1"/>
  <c r="T16" i="1"/>
  <c r="AC16" i="1" s="1"/>
  <c r="T15" i="1"/>
  <c r="AE15" i="1" s="1"/>
  <c r="T14" i="1"/>
  <c r="AC14" i="1" s="1"/>
  <c r="T13" i="1"/>
  <c r="AD13" i="1" s="1"/>
  <c r="T11" i="1"/>
  <c r="AB11" i="1" s="1"/>
  <c r="T10" i="1"/>
  <c r="AD10" i="1" s="1"/>
  <c r="T9" i="1"/>
  <c r="AB9" i="1" s="1"/>
  <c r="T8" i="1"/>
  <c r="AE8" i="1" s="1"/>
  <c r="T7" i="1"/>
  <c r="AB7" i="1" s="1"/>
  <c r="T6" i="1"/>
  <c r="AD6" i="1" s="1"/>
  <c r="T5" i="1"/>
  <c r="AB5" i="1" s="1"/>
  <c r="T4" i="1"/>
  <c r="AD4" i="1" s="1"/>
  <c r="T3" i="1"/>
  <c r="AC3" i="1" s="1"/>
  <c r="W57" i="1" l="1"/>
  <c r="X52" i="1"/>
  <c r="Y52" i="1"/>
  <c r="AC52" i="1"/>
  <c r="V52" i="1"/>
  <c r="Z52" i="1"/>
  <c r="AD52" i="1"/>
  <c r="V58" i="1"/>
  <c r="W52" i="1"/>
  <c r="AA52" i="1"/>
  <c r="Z53" i="1"/>
  <c r="AB55" i="1"/>
  <c r="AB58" i="1"/>
  <c r="V53" i="1"/>
  <c r="Z58" i="1"/>
  <c r="AD53" i="1"/>
  <c r="AE57" i="1"/>
  <c r="X55" i="1"/>
  <c r="AA57" i="1"/>
  <c r="X58" i="1"/>
  <c r="AC58" i="1"/>
  <c r="AD55" i="1"/>
  <c r="Z57" i="1"/>
  <c r="Y55" i="1"/>
  <c r="V57" i="1"/>
  <c r="AD57" i="1"/>
  <c r="Y58" i="1"/>
  <c r="AD58" i="1"/>
  <c r="AC60" i="1"/>
  <c r="V60" i="1"/>
  <c r="AD60" i="1"/>
  <c r="W60" i="1"/>
  <c r="AA60" i="1"/>
  <c r="AE60" i="1"/>
  <c r="Y60" i="1"/>
  <c r="Z60" i="1"/>
  <c r="X60" i="1"/>
  <c r="W53" i="1"/>
  <c r="AE53" i="1"/>
  <c r="X53" i="1"/>
  <c r="AB53" i="1"/>
  <c r="V55" i="1"/>
  <c r="Z55" i="1"/>
  <c r="AE55" i="1"/>
  <c r="X57" i="1"/>
  <c r="AB57" i="1"/>
  <c r="AA53" i="1"/>
  <c r="Y53" i="1"/>
  <c r="W55" i="1"/>
  <c r="AA55" i="1"/>
  <c r="Y57" i="1"/>
  <c r="W58" i="1"/>
  <c r="AA58" i="1"/>
  <c r="AA13" i="1"/>
  <c r="X3" i="1"/>
  <c r="AD3" i="1"/>
  <c r="W6" i="1"/>
  <c r="AE6" i="1"/>
  <c r="Z7" i="1"/>
  <c r="AE7" i="1"/>
  <c r="W10" i="1"/>
  <c r="AE10" i="1"/>
  <c r="Z11" i="1"/>
  <c r="AE11" i="1"/>
  <c r="V16" i="1"/>
  <c r="Z3" i="1"/>
  <c r="AE3" i="1"/>
  <c r="X6" i="1"/>
  <c r="V7" i="1"/>
  <c r="AA7" i="1"/>
  <c r="AA8" i="1"/>
  <c r="X10" i="1"/>
  <c r="V11" i="1"/>
  <c r="AA11" i="1"/>
  <c r="W13" i="1"/>
  <c r="AB13" i="1"/>
  <c r="Y16" i="1"/>
  <c r="AC36" i="1"/>
  <c r="V3" i="1"/>
  <c r="AA3" i="1"/>
  <c r="Y5" i="1"/>
  <c r="AA6" i="1"/>
  <c r="W7" i="1"/>
  <c r="AC7" i="1"/>
  <c r="Y9" i="1"/>
  <c r="AA10" i="1"/>
  <c r="W11" i="1"/>
  <c r="AC11" i="1"/>
  <c r="X13" i="1"/>
  <c r="AC13" i="1"/>
  <c r="Z16" i="1"/>
  <c r="W3" i="1"/>
  <c r="AB3" i="1"/>
  <c r="AC5" i="1"/>
  <c r="AB6" i="1"/>
  <c r="Y7" i="1"/>
  <c r="AD7" i="1"/>
  <c r="AC9" i="1"/>
  <c r="AB10" i="1"/>
  <c r="Y11" i="1"/>
  <c r="AD11" i="1"/>
  <c r="Y13" i="1"/>
  <c r="AE13" i="1"/>
  <c r="AD16" i="1"/>
  <c r="W4" i="1"/>
  <c r="AE4" i="1"/>
  <c r="W8" i="1"/>
  <c r="V5" i="1"/>
  <c r="AB8" i="1"/>
  <c r="AD9" i="1"/>
  <c r="V14" i="1"/>
  <c r="Y4" i="1"/>
  <c r="AC4" i="1"/>
  <c r="W5" i="1"/>
  <c r="AA5" i="1"/>
  <c r="AE5" i="1"/>
  <c r="Y6" i="1"/>
  <c r="AC6" i="1"/>
  <c r="Y8" i="1"/>
  <c r="AC8" i="1"/>
  <c r="W9" i="1"/>
  <c r="AA9" i="1"/>
  <c r="AE9" i="1"/>
  <c r="Y10" i="1"/>
  <c r="AC10" i="1"/>
  <c r="W14" i="1"/>
  <c r="AA14" i="1"/>
  <c r="AE14" i="1"/>
  <c r="Y15" i="1"/>
  <c r="AC15" i="1"/>
  <c r="W16" i="1"/>
  <c r="AA16" i="1"/>
  <c r="AE16" i="1"/>
  <c r="AA4" i="1"/>
  <c r="X4" i="1"/>
  <c r="AB4" i="1"/>
  <c r="Z5" i="1"/>
  <c r="AD5" i="1"/>
  <c r="X8" i="1"/>
  <c r="V9" i="1"/>
  <c r="Z9" i="1"/>
  <c r="Z14" i="1"/>
  <c r="AD14" i="1"/>
  <c r="X15" i="1"/>
  <c r="AB15" i="1"/>
  <c r="Y3" i="1"/>
  <c r="V4" i="1"/>
  <c r="Z4" i="1"/>
  <c r="X5" i="1"/>
  <c r="V6" i="1"/>
  <c r="Z6" i="1"/>
  <c r="X7" i="1"/>
  <c r="V8" i="1"/>
  <c r="Z8" i="1"/>
  <c r="AD8" i="1"/>
  <c r="X9" i="1"/>
  <c r="V10" i="1"/>
  <c r="Z10" i="1"/>
  <c r="X11" i="1"/>
  <c r="V13" i="1"/>
  <c r="Z13" i="1"/>
  <c r="X14" i="1"/>
  <c r="AB14" i="1"/>
  <c r="V15" i="1"/>
  <c r="Z15" i="1"/>
  <c r="AD15" i="1"/>
  <c r="X16" i="1"/>
  <c r="AB16" i="1"/>
  <c r="Y14" i="1"/>
  <c r="W15" i="1"/>
  <c r="AA15" i="1"/>
  <c r="Y48" i="1"/>
  <c r="AC48" i="1"/>
  <c r="Y46" i="1"/>
  <c r="AC47" i="1"/>
  <c r="V46" i="1"/>
  <c r="Z46" i="1"/>
  <c r="AD46" i="1"/>
  <c r="V47" i="1"/>
  <c r="Z47" i="1"/>
  <c r="AD47" i="1"/>
  <c r="V48" i="1"/>
  <c r="Z48" i="1"/>
  <c r="AD48" i="1"/>
  <c r="AC46" i="1"/>
  <c r="Y47" i="1"/>
  <c r="W46" i="1"/>
  <c r="AA46" i="1"/>
  <c r="AE46" i="1"/>
  <c r="W47" i="1"/>
  <c r="AA47" i="1"/>
  <c r="AE47" i="1"/>
  <c r="W48" i="1"/>
  <c r="AA48" i="1"/>
  <c r="AE48" i="1"/>
  <c r="X46" i="1"/>
  <c r="X47" i="1"/>
  <c r="X48" i="1"/>
  <c r="Y44" i="1"/>
  <c r="AC44" i="1"/>
  <c r="AC43" i="1"/>
  <c r="V43" i="1"/>
  <c r="Z43" i="1"/>
  <c r="AD43" i="1"/>
  <c r="V44" i="1"/>
  <c r="Z44" i="1"/>
  <c r="AD44" i="1"/>
  <c r="Y43" i="1"/>
  <c r="W43" i="1"/>
  <c r="AA43" i="1"/>
  <c r="AE43" i="1"/>
  <c r="W44" i="1"/>
  <c r="AA44" i="1"/>
  <c r="AE44" i="1"/>
  <c r="X43" i="1"/>
  <c r="X44" i="1"/>
  <c r="Y35" i="1"/>
  <c r="AC35" i="1"/>
  <c r="Y36" i="1"/>
  <c r="Y37" i="1"/>
  <c r="AC37" i="1"/>
  <c r="Y38" i="1"/>
  <c r="AC38" i="1"/>
  <c r="Y39" i="1"/>
  <c r="AC39" i="1"/>
  <c r="V35" i="1"/>
  <c r="Z35" i="1"/>
  <c r="AD35" i="1"/>
  <c r="V36" i="1"/>
  <c r="Z36" i="1"/>
  <c r="AD36" i="1"/>
  <c r="V37" i="1"/>
  <c r="Z37" i="1"/>
  <c r="AD37" i="1"/>
  <c r="V38" i="1"/>
  <c r="Z38" i="1"/>
  <c r="AD38" i="1"/>
  <c r="V39" i="1"/>
  <c r="Z39" i="1"/>
  <c r="AD39" i="1"/>
  <c r="W35" i="1"/>
  <c r="AA35" i="1"/>
  <c r="AE35" i="1"/>
  <c r="W36" i="1"/>
  <c r="AA36" i="1"/>
  <c r="AE36" i="1"/>
  <c r="W37" i="1"/>
  <c r="AA37" i="1"/>
  <c r="AE37" i="1"/>
  <c r="W38" i="1"/>
  <c r="AA38" i="1"/>
  <c r="AE38" i="1"/>
  <c r="W39" i="1"/>
  <c r="AA39" i="1"/>
  <c r="AE39" i="1"/>
  <c r="X35" i="1"/>
  <c r="X36" i="1"/>
  <c r="X37" i="1"/>
  <c r="X38" i="1"/>
  <c r="X39" i="1"/>
  <c r="Y23" i="1"/>
  <c r="Y24" i="1"/>
  <c r="AC24" i="1"/>
  <c r="Y25" i="1"/>
  <c r="AC25" i="1"/>
  <c r="Y26" i="1"/>
  <c r="AC31" i="1"/>
  <c r="Y32" i="1"/>
  <c r="AC32" i="1"/>
  <c r="Y33" i="1"/>
  <c r="Z23" i="1"/>
  <c r="AD23" i="1"/>
  <c r="V24" i="1"/>
  <c r="Z24" i="1"/>
  <c r="AD24" i="1"/>
  <c r="V25" i="1"/>
  <c r="Z25" i="1"/>
  <c r="AD25" i="1"/>
  <c r="V26" i="1"/>
  <c r="AD26" i="1"/>
  <c r="V27" i="1"/>
  <c r="Z27" i="1"/>
  <c r="AD27" i="1"/>
  <c r="V28" i="1"/>
  <c r="Z28" i="1"/>
  <c r="AD28" i="1"/>
  <c r="V29" i="1"/>
  <c r="Z29" i="1"/>
  <c r="AD29" i="1"/>
  <c r="V30" i="1"/>
  <c r="Z30" i="1"/>
  <c r="AD30" i="1"/>
  <c r="V31" i="1"/>
  <c r="Z31" i="1"/>
  <c r="AD31" i="1"/>
  <c r="V32" i="1"/>
  <c r="Z32" i="1"/>
  <c r="AD32" i="1"/>
  <c r="V33" i="1"/>
  <c r="Z33" i="1"/>
  <c r="AD33" i="1"/>
  <c r="W26" i="1"/>
  <c r="AA26" i="1"/>
  <c r="AE26" i="1"/>
  <c r="W27" i="1"/>
  <c r="AA27" i="1"/>
  <c r="AE27" i="1"/>
  <c r="W28" i="1"/>
  <c r="AA28" i="1"/>
  <c r="AE28" i="1"/>
  <c r="W29" i="1"/>
  <c r="AA29" i="1"/>
  <c r="AE29" i="1"/>
  <c r="W30" i="1"/>
  <c r="AA30" i="1"/>
  <c r="AE30" i="1"/>
  <c r="W31" i="1"/>
  <c r="AA31" i="1"/>
  <c r="AE31" i="1"/>
  <c r="W32" i="1"/>
  <c r="AA32" i="1"/>
  <c r="AE32" i="1"/>
  <c r="AA33" i="1"/>
  <c r="AE33" i="1"/>
  <c r="AC23" i="1"/>
  <c r="AC26" i="1"/>
  <c r="Y27" i="1"/>
  <c r="AC27" i="1"/>
  <c r="Y28" i="1"/>
  <c r="AC28" i="1"/>
  <c r="Y29" i="1"/>
  <c r="AC29" i="1"/>
  <c r="Y30" i="1"/>
  <c r="AC30" i="1"/>
  <c r="Y31" i="1"/>
  <c r="AC33" i="1"/>
  <c r="V23" i="1"/>
  <c r="Z26" i="1"/>
  <c r="W23" i="1"/>
  <c r="AA23" i="1"/>
  <c r="AE23" i="1"/>
  <c r="W24" i="1"/>
  <c r="AA24" i="1"/>
  <c r="AE24" i="1"/>
  <c r="W25" i="1"/>
  <c r="AA25" i="1"/>
  <c r="AE25" i="1"/>
  <c r="W33" i="1"/>
  <c r="X23" i="1"/>
  <c r="X24" i="1"/>
  <c r="X25" i="1"/>
  <c r="X26" i="1"/>
  <c r="X27" i="1"/>
  <c r="X28" i="1"/>
  <c r="X29" i="1"/>
  <c r="X30" i="1"/>
  <c r="X31" i="1"/>
  <c r="X32" i="1"/>
  <c r="X33" i="1"/>
  <c r="Y18" i="1"/>
  <c r="AC20" i="1"/>
  <c r="Y21" i="1"/>
  <c r="V18" i="1"/>
  <c r="AD18" i="1"/>
  <c r="Z19" i="1"/>
  <c r="AD19" i="1"/>
  <c r="V20" i="1"/>
  <c r="Z20" i="1"/>
  <c r="AD20" i="1"/>
  <c r="V21" i="1"/>
  <c r="Z21" i="1"/>
  <c r="AD21" i="1"/>
  <c r="V19" i="1"/>
  <c r="W18" i="1"/>
  <c r="AA18" i="1"/>
  <c r="AE18" i="1"/>
  <c r="W19" i="1"/>
  <c r="AA19" i="1"/>
  <c r="AE19" i="1"/>
  <c r="W20" i="1"/>
  <c r="AA20" i="1"/>
  <c r="AE20" i="1"/>
  <c r="W21" i="1"/>
  <c r="AA21" i="1"/>
  <c r="AE21" i="1"/>
  <c r="AC18" i="1"/>
  <c r="Y19" i="1"/>
  <c r="AC19" i="1"/>
  <c r="Y20" i="1"/>
  <c r="AC21" i="1"/>
  <c r="Z18" i="1"/>
  <c r="X18" i="1"/>
  <c r="X19" i="1"/>
  <c r="X20" i="1"/>
  <c r="X21" i="1"/>
  <c r="AF52" i="1" l="1"/>
  <c r="AF57" i="1"/>
  <c r="AF55" i="1"/>
  <c r="AF53" i="1"/>
  <c r="AF58" i="1"/>
  <c r="AF60" i="1"/>
  <c r="AF10" i="1"/>
  <c r="AF8" i="1"/>
  <c r="AF7" i="1"/>
  <c r="AF11" i="1"/>
  <c r="AF6" i="1"/>
  <c r="AF3" i="1"/>
  <c r="AF16" i="1"/>
  <c r="AF5" i="1"/>
  <c r="AF13" i="1"/>
  <c r="AF15" i="1"/>
  <c r="AF14" i="1"/>
  <c r="AF20" i="1"/>
  <c r="AF4" i="1"/>
  <c r="AF9" i="1"/>
  <c r="AF47" i="1"/>
  <c r="AF48" i="1"/>
  <c r="AF46" i="1"/>
  <c r="AF43" i="1"/>
  <c r="AF44" i="1"/>
  <c r="AF37" i="1"/>
  <c r="AF38" i="1"/>
  <c r="AF39" i="1"/>
  <c r="AF35" i="1"/>
  <c r="AF36" i="1"/>
  <c r="AF32" i="1"/>
  <c r="AF28" i="1"/>
  <c r="AF25" i="1"/>
  <c r="AF33" i="1"/>
  <c r="AF29" i="1"/>
  <c r="AF26" i="1"/>
  <c r="AF30" i="1"/>
  <c r="AF23" i="1"/>
  <c r="AF31" i="1"/>
  <c r="AF27" i="1"/>
  <c r="AF24" i="1"/>
  <c r="AF18" i="1"/>
  <c r="AF21" i="1"/>
  <c r="AF19" i="1"/>
  <c r="O10" i="5"/>
  <c r="O11" i="5"/>
  <c r="O12" i="5"/>
  <c r="O13" i="5"/>
  <c r="O3" i="5" l="1"/>
  <c r="O4" i="5"/>
  <c r="O5" i="5"/>
  <c r="O2" i="5"/>
</calcChain>
</file>

<file path=xl/sharedStrings.xml><?xml version="1.0" encoding="utf-8"?>
<sst xmlns="http://schemas.openxmlformats.org/spreadsheetml/2006/main" count="379" uniqueCount="195">
  <si>
    <t>Cl</t>
  </si>
  <si>
    <t>SiO2</t>
  </si>
  <si>
    <t>TiO2</t>
  </si>
  <si>
    <t>Al2O3</t>
  </si>
  <si>
    <t>FeO</t>
  </si>
  <si>
    <t>MnO</t>
  </si>
  <si>
    <t>MgO</t>
  </si>
  <si>
    <t>CaO</t>
  </si>
  <si>
    <t>Na2O</t>
  </si>
  <si>
    <t>K2O</t>
  </si>
  <si>
    <t>P2O5</t>
  </si>
  <si>
    <t>Volatile free total</t>
  </si>
  <si>
    <t>Total</t>
  </si>
  <si>
    <t>wt%</t>
  </si>
  <si>
    <t>Analytical total</t>
  </si>
  <si>
    <t>Tephra</t>
  </si>
  <si>
    <t>Population</t>
  </si>
  <si>
    <t>Provenance</t>
  </si>
  <si>
    <t>Rb</t>
  </si>
  <si>
    <t>Sr</t>
  </si>
  <si>
    <t>Y</t>
  </si>
  <si>
    <t>Zr</t>
  </si>
  <si>
    <t>Nb</t>
  </si>
  <si>
    <t>Ba</t>
  </si>
  <si>
    <t>La</t>
  </si>
  <si>
    <t>Ce</t>
  </si>
  <si>
    <t>Th</t>
  </si>
  <si>
    <t>U</t>
  </si>
  <si>
    <t>Rb_SD</t>
  </si>
  <si>
    <t>Sr_SD</t>
  </si>
  <si>
    <t>Y_SD</t>
  </si>
  <si>
    <t>Zr_SD</t>
  </si>
  <si>
    <t>Nb_SD</t>
  </si>
  <si>
    <t>Ba_SD</t>
  </si>
  <si>
    <t>La_SD</t>
  </si>
  <si>
    <t>Ce_SD</t>
  </si>
  <si>
    <t>Th_SD</t>
  </si>
  <si>
    <t>U_SD</t>
  </si>
  <si>
    <t>ppm</t>
  </si>
  <si>
    <t xml:space="preserve">Lipari </t>
  </si>
  <si>
    <t xml:space="preserve">GOR-132-G </t>
  </si>
  <si>
    <t xml:space="preserve">St-Hs6-80-G </t>
  </si>
  <si>
    <t xml:space="preserve">ATHO-G </t>
  </si>
  <si>
    <t>Date</t>
  </si>
  <si>
    <t>StHs6 80G</t>
  </si>
  <si>
    <t>sths 6/80-g-1</t>
  </si>
  <si>
    <t>sths 6/80-g-2</t>
  </si>
  <si>
    <t>ATHO G</t>
  </si>
  <si>
    <t>atho-6-1</t>
  </si>
  <si>
    <t>atho-6-2</t>
  </si>
  <si>
    <t>Gor132-G</t>
  </si>
  <si>
    <t>gor-132-g-1</t>
  </si>
  <si>
    <t>gor-132-g-2</t>
  </si>
  <si>
    <t>Analysis</t>
  </si>
  <si>
    <t>Standard</t>
  </si>
  <si>
    <t>TP05-50.05</t>
  </si>
  <si>
    <t>POP5</t>
  </si>
  <si>
    <t>Analytical total (volatile free)</t>
  </si>
  <si>
    <t>SiO2 norm</t>
  </si>
  <si>
    <t>TiO2 norm</t>
  </si>
  <si>
    <t>Al2O3 norm</t>
  </si>
  <si>
    <t>FeO norm</t>
  </si>
  <si>
    <t>MnO norm</t>
  </si>
  <si>
    <t>MgO norm</t>
  </si>
  <si>
    <t>CaO norm</t>
  </si>
  <si>
    <t>Na2O norm</t>
  </si>
  <si>
    <t>K2O norm</t>
  </si>
  <si>
    <t>P2O5 norm</t>
  </si>
  <si>
    <t>TP05-50.45</t>
  </si>
  <si>
    <t>TP05-50.55</t>
  </si>
  <si>
    <t>TP05-50.75</t>
  </si>
  <si>
    <t>TP05-56.41</t>
  </si>
  <si>
    <t>POP1A</t>
  </si>
  <si>
    <t>TP05-56.45</t>
  </si>
  <si>
    <t>TP05-56.475</t>
  </si>
  <si>
    <t>TP09-55.35</t>
  </si>
  <si>
    <t>TP09-59.235</t>
  </si>
  <si>
    <t>POP1C</t>
  </si>
  <si>
    <t>TP09-59.245</t>
  </si>
  <si>
    <t>POP3</t>
  </si>
  <si>
    <t>TP09-59.45</t>
  </si>
  <si>
    <t>TP09-59.85</t>
  </si>
  <si>
    <t>TP09-59.935</t>
  </si>
  <si>
    <t>TP09-59.95a</t>
  </si>
  <si>
    <t>TP09-59.95b</t>
  </si>
  <si>
    <t>POP4</t>
  </si>
  <si>
    <t>TP09-59.995</t>
  </si>
  <si>
    <t>TP09-60.05a</t>
  </si>
  <si>
    <t>TP09-60.05b</t>
  </si>
  <si>
    <t>POP1B</t>
  </si>
  <si>
    <t>TP09-60.055a</t>
  </si>
  <si>
    <t>TP09-60.055b</t>
  </si>
  <si>
    <t>TP09-60.25</t>
  </si>
  <si>
    <t>POP2</t>
  </si>
  <si>
    <t>TP09-60.335</t>
  </si>
  <si>
    <t>TP09-60.35</t>
  </si>
  <si>
    <t>TP09-60.65</t>
  </si>
  <si>
    <t>TP09-60.85</t>
  </si>
  <si>
    <t>TP09-60.935</t>
  </si>
  <si>
    <t>TP09-61.35</t>
  </si>
  <si>
    <t>Shard code</t>
  </si>
  <si>
    <t>TP05-50-50.1-1</t>
  </si>
  <si>
    <t>TP05-50-50.1-2</t>
  </si>
  <si>
    <t>TP05-50-50.1-3</t>
  </si>
  <si>
    <t>TP05-50-50.1-4</t>
  </si>
  <si>
    <t>TP05-50-50.1-5</t>
  </si>
  <si>
    <t>TP05-50-50.1-6</t>
  </si>
  <si>
    <t>TP05-50-50.1-7</t>
  </si>
  <si>
    <t>TP05-50-50.1-8</t>
  </si>
  <si>
    <t>TP05-50-50.1-9</t>
  </si>
  <si>
    <t>TP05-50.4-50.5-2</t>
  </si>
  <si>
    <t>TP05-50.4-50.5-3</t>
  </si>
  <si>
    <t>TP05-50.4-50.5-4</t>
  </si>
  <si>
    <t>TP05-50.4-50.5-1</t>
  </si>
  <si>
    <t>TP05-50.5-50.6-2</t>
  </si>
  <si>
    <t>TP05-50.5-50.6-1</t>
  </si>
  <si>
    <t>TP05-50.5-50.6-4</t>
  </si>
  <si>
    <t>TP05-50.5-50.6-5</t>
  </si>
  <si>
    <t>TP05-50.7-50.8-2</t>
  </si>
  <si>
    <t>TP05-50.7-50.8-1</t>
  </si>
  <si>
    <t>TP05-50.7-50.8-3</t>
  </si>
  <si>
    <t>TP05-50.7-50.8-4</t>
  </si>
  <si>
    <t>TP05-50.7-50.8-5</t>
  </si>
  <si>
    <t>TP05-50.7-50.8-6</t>
  </si>
  <si>
    <t>TP05-50.7-50.8-7</t>
  </si>
  <si>
    <t>TP05-50.7-50.8-9</t>
  </si>
  <si>
    <t>TP05-50.7-50.8-10</t>
  </si>
  <si>
    <t>TP05-50.7-50.8-11</t>
  </si>
  <si>
    <t>TP05-50.7-50.8-12</t>
  </si>
  <si>
    <t>TP05-56.4-56.42-1</t>
  </si>
  <si>
    <t>TP05-56.4-56.42-3</t>
  </si>
  <si>
    <t>TP05-56.4-56.42-4</t>
  </si>
  <si>
    <t>TP05-56.4-56.42-5</t>
  </si>
  <si>
    <t>TP05-56.4-56.42-6</t>
  </si>
  <si>
    <t>TP05-56.4-56.5-P1</t>
  </si>
  <si>
    <t>TP05-56.4-56.5-P2</t>
  </si>
  <si>
    <t>TP05-56.47-56.48-1</t>
  </si>
  <si>
    <t>TP05-56.47-56.48-2</t>
  </si>
  <si>
    <t>TP05-56.47-56.48-3</t>
  </si>
  <si>
    <t>TP09-55.3-55.4-2</t>
  </si>
  <si>
    <t>TP09-55.3-55.4-1</t>
  </si>
  <si>
    <t xml:space="preserve">TP09-59.23-59.24-1 </t>
  </si>
  <si>
    <t xml:space="preserve">TP09-59.2-59.3-1 </t>
  </si>
  <si>
    <t xml:space="preserve">TP09-59.24-59.25-1 </t>
  </si>
  <si>
    <t>TP09-59.4-59.5-1</t>
  </si>
  <si>
    <t>TP09-59.8-59.9-1</t>
  </si>
  <si>
    <t>TP09-59.93-59.94-1</t>
  </si>
  <si>
    <t>TP09-59.93-59.94-2</t>
  </si>
  <si>
    <t>TP09-59.9-60.0-1</t>
  </si>
  <si>
    <t>TP09-59.9-60.0-2</t>
  </si>
  <si>
    <t>TP09-59.99-60.00-2</t>
  </si>
  <si>
    <t>TP09-60.0-60.1-8</t>
  </si>
  <si>
    <t>TP09-60.0-60.1-2</t>
  </si>
  <si>
    <t>TP09-60.0-60.1-3</t>
  </si>
  <si>
    <t>TP09-60.0-60.1-6</t>
  </si>
  <si>
    <t>TP09-60.0-60.1-7</t>
  </si>
  <si>
    <t>TP09-60.0-60.1-10</t>
  </si>
  <si>
    <t>TP09-60.0-60.1-11</t>
  </si>
  <si>
    <t>TP09-60.0-60.1-12</t>
  </si>
  <si>
    <t>TP09-60.0-60.1-1</t>
  </si>
  <si>
    <t>TP09-60.0-60.1-9</t>
  </si>
  <si>
    <t>TP09-60.0-60.1-13</t>
  </si>
  <si>
    <t>TP09-60.05-60.06-1</t>
  </si>
  <si>
    <t>TP09-60.0-60.1-4</t>
  </si>
  <si>
    <t>TP09-60.0-60.1-5</t>
  </si>
  <si>
    <t>TP09-60.05-60.06-2</t>
  </si>
  <si>
    <t>TP09-60.2-60.3-1</t>
  </si>
  <si>
    <t>TP09-60.33-60.34-1</t>
  </si>
  <si>
    <t>TP09-60.3-60.4-2</t>
  </si>
  <si>
    <t>TP09-60.6-60.7-2</t>
  </si>
  <si>
    <t>TP09-60.6-60.7-1</t>
  </si>
  <si>
    <t>TP09-60.8-60.9-1</t>
  </si>
  <si>
    <t>TP09-60.93-60.94-1</t>
  </si>
  <si>
    <t>TP09-61.3-61.4-1</t>
  </si>
  <si>
    <t xml:space="preserve">Total  </t>
  </si>
  <si>
    <t>TP09-55.045</t>
  </si>
  <si>
    <t>TP09-55.04-55.05-1</t>
  </si>
  <si>
    <t>F</t>
  </si>
  <si>
    <t>TP09-55.095</t>
  </si>
  <si>
    <t>TP09-55.09-55.10-1</t>
  </si>
  <si>
    <t>Campanian Province, Seiano Ignimbrite?</t>
  </si>
  <si>
    <t>Campanian Province</t>
  </si>
  <si>
    <t>Campi Flegrei, reworked CI</t>
  </si>
  <si>
    <t>Aegean Arc, Kos or Milos?</t>
  </si>
  <si>
    <t>Santorini</t>
  </si>
  <si>
    <t>Unknown</t>
  </si>
  <si>
    <t>Aeolian Arc, Lipari?</t>
  </si>
  <si>
    <t>POP6</t>
  </si>
  <si>
    <t>Beam size</t>
  </si>
  <si>
    <t>8 µm</t>
  </si>
  <si>
    <t>3 µm</t>
  </si>
  <si>
    <t>5 µm</t>
  </si>
  <si>
    <t>7 µm</t>
  </si>
  <si>
    <t>4 µm</t>
  </si>
  <si>
    <t>10 µm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</si>
</sst>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0.0"/>
  </numFmts>
  <fonts count="7" x14ac:knownFonts="1"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8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14" fontId="5" fillId="0" borderId="0" xfId="0" applyNumberFormat="1" applyFont="1"/>
    <xf numFmtId="2" fontId="5" fillId="0" borderId="0" xfId="0" applyNumberFormat="1" applyFont="1"/>
    <xf numFmtId="2" fontId="4" fillId="0" borderId="0" xfId="0" applyNumberFormat="1" applyFont="1" applyFill="1" applyAlignment="1">
      <alignment horizontal="center" wrapText="1"/>
    </xf>
    <xf numFmtId="0" fontId="4" fillId="0" borderId="0" xfId="0" applyFont="1" applyFill="1" applyBorder="1" applyAlignment="1"/>
    <xf numFmtId="2" fontId="4" fillId="0" borderId="0" xfId="0" applyNumberFormat="1" applyFont="1" applyFill="1" applyAlignment="1">
      <alignment horizontal="center"/>
    </xf>
    <xf numFmtId="164" fontId="4" fillId="0" borderId="0" xfId="0" applyNumberFormat="1" applyFont="1" applyFill="1" applyBorder="1" applyAlignment="1"/>
    <xf numFmtId="2" fontId="6" fillId="0" borderId="0" xfId="0" applyNumberFormat="1" applyFont="1" applyFill="1" applyAlignment="1">
      <alignment horizontal="center"/>
    </xf>
    <xf numFmtId="0" fontId="4" fillId="0" borderId="0" xfId="0" applyFont="1" applyFill="1"/>
    <xf numFmtId="0" fontId="6" fillId="0" borderId="0" xfId="0" applyFont="1" applyFill="1"/>
    <xf numFmtId="2" fontId="6" fillId="0" borderId="0" xfId="0" applyNumberFormat="1" applyFont="1" applyFill="1"/>
    <xf numFmtId="165" fontId="6" fillId="0" borderId="0" xfId="0" applyNumberFormat="1" applyFont="1" applyFill="1"/>
    <xf numFmtId="2" fontId="4" fillId="0" borderId="0" xfId="0" applyNumberFormat="1" applyFont="1" applyFill="1"/>
    <xf numFmtId="164" fontId="4" fillId="0" borderId="0" xfId="0" applyNumberFormat="1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0" fontId="6" fillId="0" borderId="0" xfId="0" applyFont="1"/>
    <xf numFmtId="2" fontId="6" fillId="0" borderId="0" xfId="0" applyNumberFormat="1" applyFont="1"/>
    <xf numFmtId="165" fontId="4" fillId="0" borderId="0" xfId="0" applyNumberFormat="1" applyFont="1" applyFill="1" applyAlignment="1">
      <alignment horizontal="center"/>
    </xf>
    <xf numFmtId="165" fontId="4" fillId="0" borderId="0" xfId="0" applyNumberFormat="1" applyFont="1" applyFill="1" applyAlignment="1">
      <alignment horizontal="center" wrapText="1"/>
    </xf>
    <xf numFmtId="165" fontId="4" fillId="0" borderId="0" xfId="0" applyNumberFormat="1" applyFont="1" applyFill="1" applyBorder="1" applyAlignment="1">
      <alignment horizontal="center"/>
    </xf>
    <xf numFmtId="165" fontId="6" fillId="0" borderId="0" xfId="0" applyNumberFormat="1" applyFont="1" applyFill="1" applyAlignment="1">
      <alignment horizontal="center"/>
    </xf>
    <xf numFmtId="165" fontId="4" fillId="0" borderId="0" xfId="0" applyNumberFormat="1" applyFont="1" applyFill="1" applyBorder="1" applyAlignment="1"/>
    <xf numFmtId="14" fontId="0" fillId="0" borderId="0" xfId="0" applyNumberFormat="1"/>
    <xf numFmtId="14" fontId="5" fillId="0" borderId="0" xfId="0" applyNumberFormat="1" applyFont="1" applyFill="1"/>
    <xf numFmtId="14" fontId="6" fillId="0" borderId="0" xfId="0" applyNumberFormat="1" applyFont="1" applyFill="1"/>
    <xf numFmtId="2" fontId="0" fillId="0" borderId="0" xfId="0" applyNumberFormat="1"/>
    <xf numFmtId="0" fontId="3" fillId="0" borderId="0" xfId="0" applyFont="1" applyFill="1" applyBorder="1" applyAlignment="1"/>
    <xf numFmtId="0" fontId="3" fillId="0" borderId="0" xfId="0" applyFont="1" applyFill="1"/>
    <xf numFmtId="2" fontId="3" fillId="0" borderId="0" xfId="0" applyNumberFormat="1" applyFont="1" applyFill="1"/>
    <xf numFmtId="14" fontId="6" fillId="0" borderId="0" xfId="0" applyNumberFormat="1" applyFont="1"/>
  </cellXfs>
  <cellStyles count="28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 = '1.0' encoding = 'UTF-8' standalone = 'yes'?>
<Relationships xmlns="http://schemas.openxmlformats.org/package/2006/relationships">
   <Relationship Id="rId1" Type="http://schemas.openxmlformats.org/officeDocument/2006/relationships/worksheet" Target="worksheets/sheet1.xml"/>
   <Relationship Id="rId2" Type="http://schemas.openxmlformats.org/officeDocument/2006/relationships/worksheet" Target="worksheets/sheet2.xml"/>
   <Relationship Id="rId3" Type="http://schemas.openxmlformats.org/officeDocument/2006/relationships/worksheet" Target="worksheets/sheet3.xml"/>
   <Relationship Id="rId4" Type="http://schemas.openxmlformats.org/officeDocument/2006/relationships/theme" Target="theme/theme1.xml"/>
   <Relationship Id="rId5" Type="http://schemas.openxmlformats.org/officeDocument/2006/relationships/styles" Target="styles.xml"/>
   <Relationship Id="rId6" Type="http://schemas.openxmlformats.org/officeDocument/2006/relationships/sharedStrings" Target="sharedStrings.xml"/>
   <Relationship Id="rId7" Type="http://schemas.openxmlformats.org/officeDocument/2006/relationships/calcChain" Target="calcChain.xml"/>
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05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baseColWidth="10" defaultRowHeight="15" x14ac:dyDescent="0.2"/>
  <cols>
    <col min="1" max="1" customWidth="true" style="11" width="14.6640625" collapsed="true"/>
    <col min="2" max="2" customWidth="true" style="30" width="11.6640625" collapsed="true"/>
    <col min="3" max="3" customWidth="true" style="11" width="14.6640625" collapsed="true"/>
    <col min="4" max="4" customWidth="true" style="11" width="16.6640625" collapsed="true"/>
    <col min="5" max="6" customWidth="true" style="11" width="11.0" collapsed="true"/>
    <col min="7" max="18" style="13" width="10.83203125" collapsed="true"/>
    <col min="19" max="19" customWidth="true" style="13" width="9.83203125" collapsed="true"/>
    <col min="20" max="20" customWidth="true" style="13" width="13.6640625" collapsed="true"/>
    <col min="21" max="21" customWidth="true" style="12" width="10.83203125" collapsed="true"/>
    <col min="22" max="33" style="13" width="10.83203125" collapsed="true"/>
    <col min="34" max="34" style="3" width="10.83203125" collapsed="true"/>
    <col min="35" max="41" style="14" width="10.83203125" collapsed="true"/>
    <col min="42" max="42" customWidth="true" style="14" width="10.83203125" collapsed="true"/>
    <col min="43" max="55" style="14" width="10.83203125" collapsed="true"/>
    <col min="56" max="16384" style="12" width="10.83203125" collapsed="true"/>
  </cols>
  <sheetData>
    <row r="1" spans="1:55" s="7" customFormat="1" ht="32" x14ac:dyDescent="0.2">
      <c r="A1" s="7" t="s">
        <v>15</v>
      </c>
      <c r="B1" s="29" t="s">
        <v>16</v>
      </c>
      <c r="C1" s="7" t="s">
        <v>17</v>
      </c>
      <c r="D1" s="7" t="s">
        <v>100</v>
      </c>
      <c r="E1" s="7" t="s">
        <v>43</v>
      </c>
      <c r="F1" s="7" t="s">
        <v>188</v>
      </c>
      <c r="G1" s="8" t="s">
        <v>1</v>
      </c>
      <c r="H1" s="8" t="s">
        <v>2</v>
      </c>
      <c r="I1" s="8" t="s">
        <v>3</v>
      </c>
      <c r="J1" s="8" t="s">
        <v>4</v>
      </c>
      <c r="K1" s="8" t="s">
        <v>5</v>
      </c>
      <c r="L1" s="8" t="s">
        <v>6</v>
      </c>
      <c r="M1" s="8" t="s">
        <v>7</v>
      </c>
      <c r="N1" s="8" t="s">
        <v>8</v>
      </c>
      <c r="O1" s="8" t="s">
        <v>9</v>
      </c>
      <c r="P1" s="8" t="s">
        <v>10</v>
      </c>
      <c r="Q1" s="8" t="s">
        <v>177</v>
      </c>
      <c r="R1" s="8" t="s">
        <v>0</v>
      </c>
      <c r="S1" s="6" t="s">
        <v>14</v>
      </c>
      <c r="T1" s="6" t="s">
        <v>57</v>
      </c>
      <c r="U1" s="16"/>
      <c r="V1" s="8" t="s">
        <v>58</v>
      </c>
      <c r="W1" s="8" t="s">
        <v>59</v>
      </c>
      <c r="X1" s="8" t="s">
        <v>60</v>
      </c>
      <c r="Y1" s="8" t="s">
        <v>61</v>
      </c>
      <c r="Z1" s="8" t="s">
        <v>62</v>
      </c>
      <c r="AA1" s="8" t="s">
        <v>63</v>
      </c>
      <c r="AB1" s="8" t="s">
        <v>64</v>
      </c>
      <c r="AC1" s="8" t="s">
        <v>65</v>
      </c>
      <c r="AD1" s="8" t="s">
        <v>66</v>
      </c>
      <c r="AE1" s="8" t="s">
        <v>67</v>
      </c>
      <c r="AF1" s="8" t="s">
        <v>12</v>
      </c>
      <c r="AG1" s="8"/>
      <c r="AH1" s="7" t="s">
        <v>43</v>
      </c>
      <c r="AI1" s="20" t="s">
        <v>18</v>
      </c>
      <c r="AJ1" s="20" t="s">
        <v>19</v>
      </c>
      <c r="AK1" s="20" t="s">
        <v>20</v>
      </c>
      <c r="AL1" s="20" t="s">
        <v>21</v>
      </c>
      <c r="AM1" s="20" t="s">
        <v>22</v>
      </c>
      <c r="AN1" s="20" t="s">
        <v>23</v>
      </c>
      <c r="AO1" s="20" t="s">
        <v>24</v>
      </c>
      <c r="AP1" s="20" t="s">
        <v>25</v>
      </c>
      <c r="AQ1" s="20" t="s">
        <v>26</v>
      </c>
      <c r="AR1" s="20" t="s">
        <v>27</v>
      </c>
      <c r="AS1" s="20"/>
      <c r="AT1" s="20" t="s">
        <v>28</v>
      </c>
      <c r="AU1" s="21" t="s">
        <v>29</v>
      </c>
      <c r="AV1" s="21" t="s">
        <v>30</v>
      </c>
      <c r="AW1" s="22" t="s">
        <v>31</v>
      </c>
      <c r="AX1" s="20" t="s">
        <v>32</v>
      </c>
      <c r="AY1" s="20" t="s">
        <v>33</v>
      </c>
      <c r="AZ1" s="20" t="s">
        <v>34</v>
      </c>
      <c r="BA1" s="20" t="s">
        <v>35</v>
      </c>
      <c r="BB1" s="20" t="s">
        <v>36</v>
      </c>
      <c r="BC1" s="20" t="s">
        <v>37</v>
      </c>
    </row>
    <row r="2" spans="1:55" s="7" customFormat="1" x14ac:dyDescent="0.2">
      <c r="B2" s="29"/>
      <c r="G2" s="10" t="s">
        <v>13</v>
      </c>
      <c r="H2" s="10" t="s">
        <v>13</v>
      </c>
      <c r="I2" s="10" t="s">
        <v>13</v>
      </c>
      <c r="J2" s="10" t="s">
        <v>13</v>
      </c>
      <c r="K2" s="10" t="s">
        <v>13</v>
      </c>
      <c r="L2" s="10" t="s">
        <v>13</v>
      </c>
      <c r="M2" s="10" t="s">
        <v>13</v>
      </c>
      <c r="N2" s="10" t="s">
        <v>13</v>
      </c>
      <c r="O2" s="10" t="s">
        <v>13</v>
      </c>
      <c r="P2" s="10" t="s">
        <v>13</v>
      </c>
      <c r="Q2" s="10" t="s">
        <v>13</v>
      </c>
      <c r="R2" s="10" t="s">
        <v>13</v>
      </c>
      <c r="S2" s="10" t="s">
        <v>13</v>
      </c>
      <c r="T2" s="10" t="s">
        <v>13</v>
      </c>
      <c r="U2" s="9"/>
      <c r="V2" s="10" t="s">
        <v>13</v>
      </c>
      <c r="W2" s="10" t="s">
        <v>13</v>
      </c>
      <c r="X2" s="10" t="s">
        <v>13</v>
      </c>
      <c r="Y2" s="10" t="s">
        <v>13</v>
      </c>
      <c r="Z2" s="10" t="s">
        <v>13</v>
      </c>
      <c r="AA2" s="10" t="s">
        <v>13</v>
      </c>
      <c r="AB2" s="10" t="s">
        <v>13</v>
      </c>
      <c r="AC2" s="10" t="s">
        <v>13</v>
      </c>
      <c r="AD2" s="10" t="s">
        <v>13</v>
      </c>
      <c r="AE2" s="10" t="s">
        <v>13</v>
      </c>
      <c r="AF2" s="10" t="s">
        <v>13</v>
      </c>
      <c r="AG2" s="10"/>
      <c r="AI2" s="23" t="s">
        <v>38</v>
      </c>
      <c r="AJ2" s="23" t="s">
        <v>38</v>
      </c>
      <c r="AK2" s="23" t="s">
        <v>38</v>
      </c>
      <c r="AL2" s="23" t="s">
        <v>38</v>
      </c>
      <c r="AM2" s="23" t="s">
        <v>38</v>
      </c>
      <c r="AN2" s="23" t="s">
        <v>38</v>
      </c>
      <c r="AO2" s="23" t="s">
        <v>38</v>
      </c>
      <c r="AP2" s="23" t="s">
        <v>38</v>
      </c>
      <c r="AQ2" s="23" t="s">
        <v>38</v>
      </c>
      <c r="AR2" s="23" t="s">
        <v>38</v>
      </c>
      <c r="AS2" s="23"/>
      <c r="AT2" s="23"/>
      <c r="AU2" s="23"/>
      <c r="AV2" s="23"/>
      <c r="AW2" s="24"/>
      <c r="AX2" s="23"/>
      <c r="AY2" s="23"/>
      <c r="AZ2" s="23"/>
      <c r="BA2" s="23"/>
      <c r="BB2" s="23"/>
      <c r="BC2" s="23"/>
    </row>
    <row r="3" spans="1:55" x14ac:dyDescent="0.2">
      <c r="A3" s="11" t="s">
        <v>55</v>
      </c>
      <c r="B3" s="3" t="s">
        <v>56</v>
      </c>
      <c r="C3" s="12" t="s">
        <v>185</v>
      </c>
      <c r="D3" s="12" t="s">
        <v>101</v>
      </c>
      <c r="E3" s="27">
        <v>42948</v>
      </c>
      <c r="F3" s="32" t="s">
        <v>194</v>
      </c>
      <c r="G3" s="13">
        <v>73.31</v>
      </c>
      <c r="H3" s="13">
        <v>6.9199999999999998E-2</v>
      </c>
      <c r="I3" s="13">
        <v>13.27</v>
      </c>
      <c r="J3" s="13">
        <v>0.42580000000000001</v>
      </c>
      <c r="K3" s="13">
        <v>0</v>
      </c>
      <c r="L3" s="13">
        <v>2.75</v>
      </c>
      <c r="M3" s="13">
        <v>5.47</v>
      </c>
      <c r="N3" s="13">
        <v>1.2011000000000001</v>
      </c>
      <c r="O3" s="13">
        <v>2.87</v>
      </c>
      <c r="P3" s="13">
        <v>4.7300000000000002E-2</v>
      </c>
      <c r="Q3" s="13">
        <v>0</v>
      </c>
      <c r="R3" s="13">
        <v>9.7999999999999997E-3</v>
      </c>
      <c r="S3" s="13">
        <f>SUM(G3:R3)</f>
        <v>99.423199999999994</v>
      </c>
      <c r="T3" s="5">
        <f t="shared" ref="T3:T11" si="0">SUM(G3:P3)</f>
        <v>99.413399999999996</v>
      </c>
      <c r="V3" s="13">
        <f t="shared" ref="V3:V11" si="1">G3*100/T3</f>
        <v>73.742573938724561</v>
      </c>
      <c r="W3" s="13">
        <f t="shared" ref="W3:W11" si="2">H3*100/T3</f>
        <v>6.9608322419311683E-2</v>
      </c>
      <c r="X3" s="13">
        <f t="shared" ref="X3:X11" si="3">I3*100/T3</f>
        <v>13.348301134454712</v>
      </c>
      <c r="Y3" s="13">
        <f t="shared" ref="Y3:Y11" si="4">J3*100/T3</f>
        <v>0.42831248101362596</v>
      </c>
      <c r="Z3" s="13">
        <f t="shared" ref="Z3:Z11" si="5">K3*100/T3</f>
        <v>0</v>
      </c>
      <c r="AA3" s="13">
        <f t="shared" ref="AA3:AA11" si="6">L3*100/T3</f>
        <v>2.7662266857385425</v>
      </c>
      <c r="AB3" s="13">
        <f t="shared" ref="AB3:AB11" si="7">M3*100/T3</f>
        <v>5.5022763530872094</v>
      </c>
      <c r="AC3" s="13">
        <f t="shared" ref="AC3:AC11" si="8">N3*100/T3</f>
        <v>1.2081872262692956</v>
      </c>
      <c r="AD3" s="13">
        <f t="shared" ref="AD3:AD11" si="9">O3*100/T3</f>
        <v>2.8869347592980423</v>
      </c>
      <c r="AE3" s="13">
        <f t="shared" ref="AE3:AE11" si="10">P3*100/T3</f>
        <v>4.7579098994702931E-2</v>
      </c>
      <c r="AF3" s="13">
        <f>SUM(V3:AE3)</f>
        <v>100.00000000000001</v>
      </c>
    </row>
    <row r="4" spans="1:55" x14ac:dyDescent="0.2">
      <c r="C4" s="12"/>
      <c r="D4" s="12" t="s">
        <v>102</v>
      </c>
      <c r="E4" s="27">
        <v>42948</v>
      </c>
      <c r="F4" s="32" t="s">
        <v>194</v>
      </c>
      <c r="G4" s="13">
        <v>71.650000000000006</v>
      </c>
      <c r="H4" s="13">
        <v>0.1132</v>
      </c>
      <c r="I4" s="13">
        <v>13.47</v>
      </c>
      <c r="J4" s="13">
        <v>0.44950000000000001</v>
      </c>
      <c r="K4" s="13">
        <v>4.6800000000000001E-2</v>
      </c>
      <c r="L4" s="13">
        <v>2.88</v>
      </c>
      <c r="M4" s="13">
        <v>5.41</v>
      </c>
      <c r="N4" s="13">
        <v>2.57</v>
      </c>
      <c r="O4" s="13">
        <v>3.17</v>
      </c>
      <c r="P4" s="13">
        <v>4.19E-2</v>
      </c>
      <c r="Q4" s="13">
        <v>0</v>
      </c>
      <c r="R4" s="13">
        <v>0</v>
      </c>
      <c r="S4" s="13">
        <f t="shared" ref="S4:S11" si="11">SUM(G4:R4)</f>
        <v>99.801400000000001</v>
      </c>
      <c r="T4" s="5">
        <f t="shared" si="0"/>
        <v>99.801400000000001</v>
      </c>
      <c r="V4" s="13">
        <f t="shared" si="1"/>
        <v>71.792580064007126</v>
      </c>
      <c r="W4" s="13">
        <f t="shared" si="2"/>
        <v>0.11342526257146693</v>
      </c>
      <c r="X4" s="13">
        <f t="shared" si="3"/>
        <v>13.496804654042929</v>
      </c>
      <c r="Y4" s="13">
        <f t="shared" si="4"/>
        <v>0.45039448344412003</v>
      </c>
      <c r="Z4" s="13">
        <f t="shared" si="5"/>
        <v>4.6893129755694804E-2</v>
      </c>
      <c r="AA4" s="13">
        <f t="shared" si="6"/>
        <v>2.8857310618889112</v>
      </c>
      <c r="AB4" s="13">
        <f t="shared" si="7"/>
        <v>5.4207656405621565</v>
      </c>
      <c r="AC4" s="13">
        <f t="shared" si="8"/>
        <v>2.5751141767550356</v>
      </c>
      <c r="AD4" s="13">
        <f t="shared" si="9"/>
        <v>3.1763081479818922</v>
      </c>
      <c r="AE4" s="13">
        <f t="shared" si="10"/>
        <v>4.1983378990675488E-2</v>
      </c>
      <c r="AF4" s="13">
        <f t="shared" ref="AF4:AF11" si="12">SUM(V4:AE4)</f>
        <v>99.999999999999986</v>
      </c>
    </row>
    <row r="5" spans="1:55" x14ac:dyDescent="0.2">
      <c r="C5" s="12"/>
      <c r="D5" s="12" t="s">
        <v>103</v>
      </c>
      <c r="E5" s="27">
        <v>42948</v>
      </c>
      <c r="F5" s="32" t="s">
        <v>194</v>
      </c>
      <c r="G5" s="13">
        <v>73.58</v>
      </c>
      <c r="H5" s="13">
        <v>0.1038</v>
      </c>
      <c r="I5" s="13">
        <v>14.33</v>
      </c>
      <c r="J5" s="13">
        <v>0.5514</v>
      </c>
      <c r="K5" s="13">
        <v>2.9499999999999998E-2</v>
      </c>
      <c r="L5" s="13">
        <v>1.81</v>
      </c>
      <c r="M5" s="13">
        <v>3.56</v>
      </c>
      <c r="N5" s="13">
        <v>0.39350000000000002</v>
      </c>
      <c r="O5" s="13">
        <v>4.59</v>
      </c>
      <c r="P5" s="13">
        <v>3.5099999999999999E-2</v>
      </c>
      <c r="Q5" s="13">
        <v>0</v>
      </c>
      <c r="R5" s="13">
        <v>1.6799999999999999E-2</v>
      </c>
      <c r="S5" s="13">
        <f t="shared" si="11"/>
        <v>99.000100000000018</v>
      </c>
      <c r="T5" s="5">
        <f t="shared" si="0"/>
        <v>98.983300000000014</v>
      </c>
      <c r="V5" s="13">
        <f t="shared" si="1"/>
        <v>74.335771791807289</v>
      </c>
      <c r="W5" s="13">
        <f t="shared" si="2"/>
        <v>0.10486617439507472</v>
      </c>
      <c r="X5" s="13">
        <f t="shared" si="3"/>
        <v>14.47718958652621</v>
      </c>
      <c r="Y5" s="13">
        <f t="shared" si="4"/>
        <v>0.55706366629522341</v>
      </c>
      <c r="Z5" s="13">
        <f t="shared" si="5"/>
        <v>2.9803007173937416E-2</v>
      </c>
      <c r="AA5" s="13">
        <f t="shared" si="6"/>
        <v>1.8285912876212449</v>
      </c>
      <c r="AB5" s="13">
        <f t="shared" si="7"/>
        <v>3.5965662894649899</v>
      </c>
      <c r="AC5" s="13">
        <f t="shared" si="8"/>
        <v>0.3975418075574364</v>
      </c>
      <c r="AD5" s="13">
        <f t="shared" si="9"/>
        <v>4.6371458619787376</v>
      </c>
      <c r="AE5" s="13">
        <f t="shared" si="10"/>
        <v>3.5460527179837401E-2</v>
      </c>
      <c r="AF5" s="13">
        <f t="shared" si="12"/>
        <v>99.999999999999972</v>
      </c>
    </row>
    <row r="6" spans="1:55" x14ac:dyDescent="0.2">
      <c r="C6" s="12"/>
      <c r="D6" s="12" t="s">
        <v>104</v>
      </c>
      <c r="E6" s="27">
        <v>42948</v>
      </c>
      <c r="F6" s="32" t="s">
        <v>194</v>
      </c>
      <c r="G6" s="13">
        <v>74.09</v>
      </c>
      <c r="H6" s="13">
        <v>0.1076</v>
      </c>
      <c r="I6" s="13">
        <v>13.1</v>
      </c>
      <c r="J6" s="13">
        <v>0.57279999999999998</v>
      </c>
      <c r="K6" s="13">
        <v>0</v>
      </c>
      <c r="L6" s="13">
        <v>2.09</v>
      </c>
      <c r="M6" s="13">
        <v>3.94</v>
      </c>
      <c r="N6" s="13">
        <v>1.42</v>
      </c>
      <c r="O6" s="13">
        <v>3.08</v>
      </c>
      <c r="P6" s="13">
        <v>3.15E-2</v>
      </c>
      <c r="Q6" s="13">
        <v>0</v>
      </c>
      <c r="R6" s="13">
        <v>0</v>
      </c>
      <c r="S6" s="13">
        <f t="shared" si="11"/>
        <v>98.431899999999999</v>
      </c>
      <c r="T6" s="5">
        <f t="shared" si="0"/>
        <v>98.431899999999999</v>
      </c>
      <c r="V6" s="13">
        <f t="shared" si="1"/>
        <v>75.270313790549608</v>
      </c>
      <c r="W6" s="13">
        <f t="shared" si="2"/>
        <v>0.10931415526876957</v>
      </c>
      <c r="X6" s="13">
        <f t="shared" si="3"/>
        <v>13.308693624729381</v>
      </c>
      <c r="Y6" s="13">
        <f t="shared" si="4"/>
        <v>0.58192516856831988</v>
      </c>
      <c r="Z6" s="13">
        <f t="shared" si="5"/>
        <v>0</v>
      </c>
      <c r="AA6" s="13">
        <f t="shared" si="6"/>
        <v>2.123295395090413</v>
      </c>
      <c r="AB6" s="13">
        <f t="shared" si="7"/>
        <v>4.0027673955292951</v>
      </c>
      <c r="AC6" s="13">
        <f t="shared" si="8"/>
        <v>1.4426217516882232</v>
      </c>
      <c r="AD6" s="13">
        <f t="shared" si="9"/>
        <v>3.1290668980279768</v>
      </c>
      <c r="AE6" s="13">
        <f t="shared" si="10"/>
        <v>3.2001820548013399E-2</v>
      </c>
      <c r="AF6" s="13">
        <f t="shared" si="12"/>
        <v>99.999999999999986</v>
      </c>
    </row>
    <row r="7" spans="1:55" x14ac:dyDescent="0.2">
      <c r="C7" s="12"/>
      <c r="D7" s="12" t="s">
        <v>105</v>
      </c>
      <c r="E7" s="27">
        <v>42948</v>
      </c>
      <c r="F7" s="32" t="s">
        <v>194</v>
      </c>
      <c r="G7" s="13">
        <v>73.41</v>
      </c>
      <c r="H7" s="13">
        <v>9.3100000000000002E-2</v>
      </c>
      <c r="I7" s="13">
        <v>14.15</v>
      </c>
      <c r="J7" s="13">
        <v>0.58460000000000001</v>
      </c>
      <c r="K7" s="13">
        <v>1.9099999999999999E-2</v>
      </c>
      <c r="L7" s="13">
        <v>2.23</v>
      </c>
      <c r="M7" s="13">
        <v>4.1100000000000003</v>
      </c>
      <c r="N7" s="13">
        <v>1.96</v>
      </c>
      <c r="O7" s="13">
        <v>2.76</v>
      </c>
      <c r="P7" s="13">
        <v>4.8500000000000001E-2</v>
      </c>
      <c r="Q7" s="13">
        <v>0</v>
      </c>
      <c r="R7" s="13">
        <v>1.43E-2</v>
      </c>
      <c r="S7" s="13">
        <f t="shared" si="11"/>
        <v>99.379600000000011</v>
      </c>
      <c r="T7" s="5">
        <f t="shared" si="0"/>
        <v>99.365300000000005</v>
      </c>
      <c r="V7" s="13">
        <f t="shared" si="1"/>
        <v>73.878909438204275</v>
      </c>
      <c r="W7" s="13">
        <f t="shared" si="2"/>
        <v>9.3694680134815675E-2</v>
      </c>
      <c r="X7" s="13">
        <f t="shared" si="3"/>
        <v>14.24038371544191</v>
      </c>
      <c r="Y7" s="13">
        <f t="shared" si="4"/>
        <v>0.58833415689380497</v>
      </c>
      <c r="Z7" s="13">
        <f t="shared" si="5"/>
        <v>1.9222002046992259E-2</v>
      </c>
      <c r="AA7" s="13">
        <f t="shared" si="6"/>
        <v>2.2442442180519757</v>
      </c>
      <c r="AB7" s="13">
        <f t="shared" si="7"/>
        <v>4.1362527964993818</v>
      </c>
      <c r="AC7" s="13">
        <f t="shared" si="8"/>
        <v>1.9725195817855932</v>
      </c>
      <c r="AD7" s="13">
        <f t="shared" si="9"/>
        <v>2.7776296151674678</v>
      </c>
      <c r="AE7" s="13">
        <f t="shared" si="10"/>
        <v>4.8809795773776157E-2</v>
      </c>
      <c r="AF7" s="13">
        <f t="shared" si="12"/>
        <v>99.999999999999986</v>
      </c>
    </row>
    <row r="8" spans="1:55" x14ac:dyDescent="0.2">
      <c r="B8" s="3"/>
      <c r="C8" s="12"/>
      <c r="D8" s="12" t="s">
        <v>106</v>
      </c>
      <c r="E8" s="27">
        <v>42948</v>
      </c>
      <c r="F8" s="32" t="s">
        <v>194</v>
      </c>
      <c r="G8" s="13">
        <v>74.02</v>
      </c>
      <c r="H8" s="13">
        <v>8.4400000000000003E-2</v>
      </c>
      <c r="I8" s="13">
        <v>13.96</v>
      </c>
      <c r="J8" s="13">
        <v>0.44669999999999999</v>
      </c>
      <c r="K8" s="13">
        <v>5.1999999999999998E-3</v>
      </c>
      <c r="L8" s="13">
        <v>1.5761000000000001</v>
      </c>
      <c r="M8" s="13">
        <v>3.03</v>
      </c>
      <c r="N8" s="13">
        <v>1.1282000000000001</v>
      </c>
      <c r="O8" s="13">
        <v>4.33</v>
      </c>
      <c r="P8" s="13">
        <v>4.0000000000000002E-4</v>
      </c>
      <c r="Q8" s="13">
        <v>0</v>
      </c>
      <c r="R8" s="13">
        <v>1.12E-2</v>
      </c>
      <c r="S8" s="13">
        <f t="shared" si="11"/>
        <v>98.59220000000002</v>
      </c>
      <c r="T8" s="5">
        <f t="shared" si="0"/>
        <v>98.581000000000017</v>
      </c>
      <c r="V8" s="13">
        <f t="shared" si="1"/>
        <v>75.085462715939158</v>
      </c>
      <c r="W8" s="13">
        <f t="shared" si="2"/>
        <v>8.5614875077347538E-2</v>
      </c>
      <c r="X8" s="13">
        <f t="shared" si="3"/>
        <v>14.160943792414358</v>
      </c>
      <c r="Y8" s="13">
        <f t="shared" si="4"/>
        <v>0.45312991347217002</v>
      </c>
      <c r="Z8" s="13">
        <f t="shared" si="5"/>
        <v>5.2748501232489009E-3</v>
      </c>
      <c r="AA8" s="13">
        <f t="shared" si="6"/>
        <v>1.5987867844716526</v>
      </c>
      <c r="AB8" s="13">
        <f t="shared" si="7"/>
        <v>3.0736145910469559</v>
      </c>
      <c r="AC8" s="13">
        <f t="shared" si="8"/>
        <v>1.1444395978941173</v>
      </c>
      <c r="AD8" s="13">
        <f t="shared" si="9"/>
        <v>4.3923271218591813</v>
      </c>
      <c r="AE8" s="13">
        <f t="shared" si="10"/>
        <v>4.05757701788377E-4</v>
      </c>
      <c r="AF8" s="13">
        <f t="shared" si="12"/>
        <v>99.999999999999986</v>
      </c>
    </row>
    <row r="9" spans="1:55" x14ac:dyDescent="0.2">
      <c r="C9" s="12"/>
      <c r="D9" s="12" t="s">
        <v>107</v>
      </c>
      <c r="E9" s="27">
        <v>42948</v>
      </c>
      <c r="F9" s="32" t="s">
        <v>194</v>
      </c>
      <c r="G9" s="13">
        <v>73.510000000000005</v>
      </c>
      <c r="H9" s="13">
        <v>8.0100000000000005E-2</v>
      </c>
      <c r="I9" s="13">
        <v>13.66</v>
      </c>
      <c r="J9" s="13">
        <v>0.64980000000000004</v>
      </c>
      <c r="K9" s="13">
        <v>1.7299999999999999E-2</v>
      </c>
      <c r="L9" s="13">
        <v>2.35</v>
      </c>
      <c r="M9" s="13">
        <v>4.05</v>
      </c>
      <c r="N9" s="13">
        <v>1.2218</v>
      </c>
      <c r="O9" s="13">
        <v>3.36</v>
      </c>
      <c r="P9" s="13">
        <v>6.6000000000000003E-2</v>
      </c>
      <c r="Q9" s="13">
        <v>0</v>
      </c>
      <c r="R9" s="13">
        <v>7.7999999999999996E-3</v>
      </c>
      <c r="S9" s="13">
        <f t="shared" si="11"/>
        <v>98.972800000000007</v>
      </c>
      <c r="T9" s="5">
        <f t="shared" si="0"/>
        <v>98.965000000000003</v>
      </c>
      <c r="V9" s="13">
        <f t="shared" si="1"/>
        <v>74.278785429192141</v>
      </c>
      <c r="W9" s="13">
        <f t="shared" si="2"/>
        <v>8.0937705249330569E-2</v>
      </c>
      <c r="X9" s="13">
        <f t="shared" si="3"/>
        <v>13.80285959682716</v>
      </c>
      <c r="Y9" s="13">
        <f t="shared" si="4"/>
        <v>0.65659576617996263</v>
      </c>
      <c r="Z9" s="13">
        <f t="shared" si="5"/>
        <v>1.7480927600666902E-2</v>
      </c>
      <c r="AA9" s="13">
        <f t="shared" si="6"/>
        <v>2.3745768706108219</v>
      </c>
      <c r="AB9" s="13">
        <f t="shared" si="7"/>
        <v>4.0923558833931191</v>
      </c>
      <c r="AC9" s="13">
        <f t="shared" si="8"/>
        <v>1.2345778810690649</v>
      </c>
      <c r="AD9" s="13">
        <f t="shared" si="9"/>
        <v>3.3951396958520688</v>
      </c>
      <c r="AE9" s="13">
        <f t="shared" si="10"/>
        <v>6.6690244025665646E-2</v>
      </c>
      <c r="AF9" s="13">
        <f t="shared" si="12"/>
        <v>100.00000000000001</v>
      </c>
    </row>
    <row r="10" spans="1:55" x14ac:dyDescent="0.2">
      <c r="C10" s="12"/>
      <c r="D10" s="12" t="s">
        <v>108</v>
      </c>
      <c r="E10" s="27">
        <v>42948</v>
      </c>
      <c r="F10" s="32" t="s">
        <v>194</v>
      </c>
      <c r="G10" s="13">
        <v>73.55</v>
      </c>
      <c r="H10" s="13">
        <v>6.8599999999999994E-2</v>
      </c>
      <c r="I10" s="13">
        <v>15.22</v>
      </c>
      <c r="J10" s="13">
        <v>0.41799999999999998</v>
      </c>
      <c r="K10" s="13">
        <v>0</v>
      </c>
      <c r="L10" s="13">
        <v>1.3353999999999999</v>
      </c>
      <c r="M10" s="13">
        <v>2.93</v>
      </c>
      <c r="N10" s="13">
        <v>0.70050000000000001</v>
      </c>
      <c r="O10" s="13">
        <v>4.91</v>
      </c>
      <c r="P10" s="13">
        <v>3.9E-2</v>
      </c>
      <c r="Q10" s="13">
        <v>0</v>
      </c>
      <c r="R10" s="13">
        <v>1.61E-2</v>
      </c>
      <c r="S10" s="13">
        <f t="shared" si="11"/>
        <v>99.187600000000018</v>
      </c>
      <c r="T10" s="5">
        <f t="shared" si="0"/>
        <v>99.171500000000023</v>
      </c>
      <c r="V10" s="13">
        <f t="shared" si="1"/>
        <v>74.164452488870268</v>
      </c>
      <c r="W10" s="13">
        <f t="shared" si="2"/>
        <v>6.9173099126261045E-2</v>
      </c>
      <c r="X10" s="13">
        <f t="shared" si="3"/>
        <v>15.347151147255005</v>
      </c>
      <c r="Y10" s="13">
        <f t="shared" si="4"/>
        <v>0.42149206173144488</v>
      </c>
      <c r="Z10" s="13">
        <f t="shared" si="5"/>
        <v>0</v>
      </c>
      <c r="AA10" s="13">
        <f t="shared" si="6"/>
        <v>1.3465562182683528</v>
      </c>
      <c r="AB10" s="13">
        <f t="shared" si="7"/>
        <v>2.9544778489787884</v>
      </c>
      <c r="AC10" s="13">
        <f t="shared" si="8"/>
        <v>0.70635212737530417</v>
      </c>
      <c r="AD10" s="13">
        <f t="shared" si="9"/>
        <v>4.951019194022475</v>
      </c>
      <c r="AE10" s="13">
        <f t="shared" si="10"/>
        <v>3.9325814372072609E-2</v>
      </c>
      <c r="AF10" s="13">
        <f t="shared" si="12"/>
        <v>99.999999999999972</v>
      </c>
    </row>
    <row r="11" spans="1:55" x14ac:dyDescent="0.2">
      <c r="B11" s="3"/>
      <c r="C11" s="12"/>
      <c r="D11" s="12" t="s">
        <v>109</v>
      </c>
      <c r="E11" s="27">
        <v>42948</v>
      </c>
      <c r="F11" s="32" t="s">
        <v>194</v>
      </c>
      <c r="G11" s="5">
        <v>72.98</v>
      </c>
      <c r="H11" s="5">
        <v>0.1043</v>
      </c>
      <c r="I11" s="5">
        <v>13.51</v>
      </c>
      <c r="J11" s="5">
        <v>0.43269999999999997</v>
      </c>
      <c r="K11" s="5">
        <v>0</v>
      </c>
      <c r="L11" s="5">
        <v>2.56</v>
      </c>
      <c r="M11" s="5">
        <v>4.74</v>
      </c>
      <c r="N11" s="5">
        <v>0.53180000000000005</v>
      </c>
      <c r="O11" s="5">
        <v>3.89</v>
      </c>
      <c r="P11" s="5">
        <v>5.2400000000000002E-2</v>
      </c>
      <c r="Q11" s="13">
        <v>0</v>
      </c>
      <c r="R11" s="5">
        <v>2.3900000000000001E-2</v>
      </c>
      <c r="S11" s="13">
        <f t="shared" si="11"/>
        <v>98.825100000000006</v>
      </c>
      <c r="T11" s="5">
        <f t="shared" si="0"/>
        <v>98.801200000000009</v>
      </c>
      <c r="V11" s="13">
        <f t="shared" si="1"/>
        <v>73.865499609316473</v>
      </c>
      <c r="W11" s="13">
        <f t="shared" si="2"/>
        <v>0.1055655194471322</v>
      </c>
      <c r="X11" s="13">
        <f t="shared" si="3"/>
        <v>13.673922988789609</v>
      </c>
      <c r="Y11" s="13">
        <f t="shared" si="4"/>
        <v>0.43795014635449764</v>
      </c>
      <c r="Z11" s="13">
        <f t="shared" si="5"/>
        <v>0</v>
      </c>
      <c r="AA11" s="13">
        <f t="shared" si="6"/>
        <v>2.5910616470245298</v>
      </c>
      <c r="AB11" s="13">
        <f t="shared" si="7"/>
        <v>4.7975125808188563</v>
      </c>
      <c r="AC11" s="13">
        <f t="shared" si="8"/>
        <v>0.53825257183111141</v>
      </c>
      <c r="AD11" s="13">
        <f t="shared" si="9"/>
        <v>3.9371991433302425</v>
      </c>
      <c r="AE11" s="13">
        <f t="shared" si="10"/>
        <v>5.3035793087533346E-2</v>
      </c>
      <c r="AF11" s="13">
        <f t="shared" si="12"/>
        <v>99.999999999999986</v>
      </c>
    </row>
    <row r="12" spans="1:55" x14ac:dyDescent="0.2">
      <c r="C12" s="12"/>
      <c r="D12" s="12"/>
      <c r="E12" s="12"/>
      <c r="F12" s="12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1:55" x14ac:dyDescent="0.2">
      <c r="A13" s="11" t="s">
        <v>68</v>
      </c>
      <c r="B13" s="3" t="s">
        <v>56</v>
      </c>
      <c r="C13" s="12" t="s">
        <v>185</v>
      </c>
      <c r="D13" s="12" t="s">
        <v>113</v>
      </c>
      <c r="E13" s="27">
        <v>42948</v>
      </c>
      <c r="F13" s="32" t="s">
        <v>194</v>
      </c>
      <c r="G13" s="13">
        <v>73.94</v>
      </c>
      <c r="H13" s="13">
        <v>4.6300000000000001E-2</v>
      </c>
      <c r="I13" s="13">
        <v>13.96</v>
      </c>
      <c r="J13" s="13">
        <v>0.58169999999999999</v>
      </c>
      <c r="K13" s="13">
        <v>1.2200000000000001E-2</v>
      </c>
      <c r="L13" s="13">
        <v>1.89</v>
      </c>
      <c r="M13" s="13">
        <v>3.47</v>
      </c>
      <c r="N13" s="13">
        <v>1.92</v>
      </c>
      <c r="O13" s="13">
        <v>3.33</v>
      </c>
      <c r="P13" s="13">
        <v>9.9000000000000008E-3</v>
      </c>
      <c r="Q13" s="13">
        <v>0</v>
      </c>
      <c r="R13" s="13">
        <v>1.49E-2</v>
      </c>
      <c r="S13" s="13">
        <f t="shared" ref="S13:S16" si="13">SUM(G13:R13)</f>
        <v>99.175000000000011</v>
      </c>
      <c r="T13" s="5">
        <f>SUM(G13:P13)</f>
        <v>99.160100000000014</v>
      </c>
      <c r="V13" s="13">
        <f>G13*100/T13</f>
        <v>74.566282204233346</v>
      </c>
      <c r="W13" s="13">
        <f>H13*100/T13</f>
        <v>4.6692167514958124E-2</v>
      </c>
      <c r="X13" s="13">
        <f>I13*100/T13</f>
        <v>14.078243164337266</v>
      </c>
      <c r="Y13" s="13">
        <f>J13*100/T13</f>
        <v>0.58662708085207649</v>
      </c>
      <c r="Z13" s="13">
        <f>K13*100/T13</f>
        <v>1.2303335716684431E-2</v>
      </c>
      <c r="AA13" s="13">
        <f>L13*100/T13</f>
        <v>1.9060085659453749</v>
      </c>
      <c r="AB13" s="13">
        <f>M13*100/T13</f>
        <v>3.4993913882700798</v>
      </c>
      <c r="AC13" s="13">
        <f>N13*100/T13</f>
        <v>1.93626267016673</v>
      </c>
      <c r="AD13" s="13">
        <f>O13*100/T13</f>
        <v>3.3582055685704226</v>
      </c>
      <c r="AE13" s="13">
        <f>P13*100/T13</f>
        <v>9.9838543930472028E-3</v>
      </c>
      <c r="AF13" s="13">
        <f t="shared" ref="AF13:AF16" si="14">SUM(V13:AE13)</f>
        <v>99.999999999999986</v>
      </c>
    </row>
    <row r="14" spans="1:55" x14ac:dyDescent="0.2">
      <c r="C14" s="12"/>
      <c r="D14" s="12" t="s">
        <v>110</v>
      </c>
      <c r="E14" s="27">
        <v>42948</v>
      </c>
      <c r="F14" s="32" t="s">
        <v>194</v>
      </c>
      <c r="G14" s="13">
        <v>71.83</v>
      </c>
      <c r="H14" s="13">
        <v>6.7900000000000002E-2</v>
      </c>
      <c r="I14" s="13">
        <v>12.35</v>
      </c>
      <c r="J14" s="13">
        <v>0.41520000000000001</v>
      </c>
      <c r="K14" s="13">
        <v>0</v>
      </c>
      <c r="L14" s="13">
        <v>2.65</v>
      </c>
      <c r="M14" s="13">
        <v>6.12</v>
      </c>
      <c r="N14" s="13">
        <v>1.1202000000000001</v>
      </c>
      <c r="O14" s="13">
        <v>3.61</v>
      </c>
      <c r="P14" s="13">
        <v>3.2399999999999998E-2</v>
      </c>
      <c r="Q14" s="13">
        <v>0</v>
      </c>
      <c r="R14" s="13">
        <v>4.0000000000000001E-3</v>
      </c>
      <c r="S14" s="13">
        <f t="shared" si="13"/>
        <v>98.199699999999993</v>
      </c>
      <c r="T14" s="5">
        <f>SUM(G14:P14)</f>
        <v>98.195699999999988</v>
      </c>
      <c r="V14" s="13">
        <f>G14*100/T14</f>
        <v>73.14984261021614</v>
      </c>
      <c r="W14" s="13">
        <f>H14*100/T14</f>
        <v>6.9147630700733334E-2</v>
      </c>
      <c r="X14" s="13">
        <f>I14*100/T14</f>
        <v>12.576925466186403</v>
      </c>
      <c r="Y14" s="13">
        <f>J14*100/T14</f>
        <v>0.42282910555146519</v>
      </c>
      <c r="Z14" s="13">
        <f>K14*100/T14</f>
        <v>0</v>
      </c>
      <c r="AA14" s="13">
        <f>L14*100/T14</f>
        <v>2.698692508938783</v>
      </c>
      <c r="AB14" s="13">
        <f>M14*100/T14</f>
        <v>6.2324521338510754</v>
      </c>
      <c r="AC14" s="13">
        <f>N14*100/T14</f>
        <v>1.1407831503823489</v>
      </c>
      <c r="AD14" s="13">
        <f>O14*100/T14</f>
        <v>3.6763320593467945</v>
      </c>
      <c r="AE14" s="13">
        <f>P14*100/T14</f>
        <v>3.29953348262704E-2</v>
      </c>
      <c r="AF14" s="13">
        <f t="shared" si="14"/>
        <v>99.999999999999986</v>
      </c>
    </row>
    <row r="15" spans="1:55" x14ac:dyDescent="0.2">
      <c r="B15" s="3"/>
      <c r="C15" s="12"/>
      <c r="D15" s="12" t="s">
        <v>111</v>
      </c>
      <c r="E15" s="27">
        <v>42948</v>
      </c>
      <c r="F15" s="32" t="s">
        <v>194</v>
      </c>
      <c r="G15" s="13">
        <v>74.16</v>
      </c>
      <c r="H15" s="13">
        <v>0.1024</v>
      </c>
      <c r="I15" s="13">
        <v>13.04</v>
      </c>
      <c r="J15" s="13">
        <v>0.62660000000000005</v>
      </c>
      <c r="K15" s="13">
        <v>3.3999999999999998E-3</v>
      </c>
      <c r="L15" s="13">
        <v>1.5562</v>
      </c>
      <c r="M15" s="13">
        <v>2.89</v>
      </c>
      <c r="N15" s="13">
        <v>1.2321</v>
      </c>
      <c r="O15" s="13">
        <v>4.03</v>
      </c>
      <c r="P15" s="13">
        <v>1.72E-2</v>
      </c>
      <c r="Q15" s="13">
        <v>0</v>
      </c>
      <c r="R15" s="13">
        <v>1.1999999999999999E-3</v>
      </c>
      <c r="S15" s="13">
        <f t="shared" si="13"/>
        <v>97.659100000000009</v>
      </c>
      <c r="T15" s="5">
        <f>SUM(G15:P15)</f>
        <v>97.657900000000012</v>
      </c>
      <c r="V15" s="13">
        <f>G15*100/T15</f>
        <v>75.938556942141901</v>
      </c>
      <c r="W15" s="13">
        <f>H15*100/T15</f>
        <v>0.10485582835592409</v>
      </c>
      <c r="X15" s="13">
        <f>I15*100/T15</f>
        <v>13.352734392199707</v>
      </c>
      <c r="Y15" s="13">
        <f>J15*100/T15</f>
        <v>0.64162755906076208</v>
      </c>
      <c r="Z15" s="13">
        <f>K15*100/T15</f>
        <v>3.4815411758802916E-3</v>
      </c>
      <c r="AA15" s="13">
        <f>L15*100/T15</f>
        <v>1.5935218758543854</v>
      </c>
      <c r="AB15" s="13">
        <f>M15*100/T15</f>
        <v>2.9593099994982479</v>
      </c>
      <c r="AC15" s="13">
        <f>N15*100/T15</f>
        <v>1.2616490831770903</v>
      </c>
      <c r="AD15" s="13">
        <f>O15*100/T15</f>
        <v>4.1266502761169344</v>
      </c>
      <c r="AE15" s="13">
        <f>P15*100/T15</f>
        <v>1.7612502419159123E-2</v>
      </c>
      <c r="AF15" s="13">
        <f t="shared" si="14"/>
        <v>99.999999999999986</v>
      </c>
    </row>
    <row r="16" spans="1:55" x14ac:dyDescent="0.2">
      <c r="C16" s="12"/>
      <c r="D16" s="12" t="s">
        <v>112</v>
      </c>
      <c r="E16" s="27">
        <v>42948</v>
      </c>
      <c r="F16" s="32" t="s">
        <v>194</v>
      </c>
      <c r="G16" s="13">
        <v>71.78</v>
      </c>
      <c r="H16" s="13">
        <v>9.3700000000000006E-2</v>
      </c>
      <c r="I16" s="13">
        <v>14.42</v>
      </c>
      <c r="J16" s="13">
        <v>0.64600000000000002</v>
      </c>
      <c r="K16" s="13">
        <v>1.04E-2</v>
      </c>
      <c r="L16" s="13">
        <v>2.21</v>
      </c>
      <c r="M16" s="13">
        <v>4.41</v>
      </c>
      <c r="N16" s="13">
        <v>0.89570000000000005</v>
      </c>
      <c r="O16" s="13">
        <v>3.98</v>
      </c>
      <c r="P16" s="13">
        <v>8.0999999999999996E-3</v>
      </c>
      <c r="Q16" s="13">
        <v>0</v>
      </c>
      <c r="R16" s="13">
        <v>1.41E-2</v>
      </c>
      <c r="S16" s="13">
        <f t="shared" si="13"/>
        <v>98.468000000000004</v>
      </c>
      <c r="T16" s="5">
        <f>SUM(G16:P16)</f>
        <v>98.453900000000004</v>
      </c>
      <c r="V16" s="13">
        <f>G16*100/T16</f>
        <v>72.90721850531061</v>
      </c>
      <c r="W16" s="13">
        <f>H16*100/T16</f>
        <v>9.5171445722312675E-2</v>
      </c>
      <c r="X16" s="13">
        <f>I16*100/T16</f>
        <v>14.646448744031471</v>
      </c>
      <c r="Y16" s="13">
        <f>J16*100/T16</f>
        <v>0.6561446524718676</v>
      </c>
      <c r="Z16" s="13">
        <f>K16*100/T16</f>
        <v>1.0563319482519229E-2</v>
      </c>
      <c r="AA16" s="13">
        <f>L16*100/T16</f>
        <v>2.2447053900353362</v>
      </c>
      <c r="AB16" s="13">
        <f>M16*100/T16</f>
        <v>4.479253742106712</v>
      </c>
      <c r="AC16" s="13">
        <f>N16*100/T16</f>
        <v>0.90976589043196865</v>
      </c>
      <c r="AD16" s="13">
        <f>O16*100/T16</f>
        <v>4.0425011096563974</v>
      </c>
      <c r="AE16" s="13">
        <f>P16*100/T16</f>
        <v>8.2272007508082459E-3</v>
      </c>
      <c r="AF16" s="13">
        <f t="shared" si="14"/>
        <v>100</v>
      </c>
    </row>
    <row r="17" spans="1:32" x14ac:dyDescent="0.2">
      <c r="B17" s="3"/>
      <c r="C17" s="12"/>
      <c r="D17" s="12"/>
      <c r="E17" s="12"/>
      <c r="F17" s="12"/>
      <c r="T17" s="5"/>
    </row>
    <row r="18" spans="1:32" x14ac:dyDescent="0.2">
      <c r="A18" s="11" t="s">
        <v>69</v>
      </c>
      <c r="B18" s="3" t="s">
        <v>56</v>
      </c>
      <c r="C18" s="12" t="s">
        <v>185</v>
      </c>
      <c r="D18" s="12" t="s">
        <v>115</v>
      </c>
      <c r="E18" s="27">
        <v>42948</v>
      </c>
      <c r="F18" s="32" t="s">
        <v>194</v>
      </c>
      <c r="G18" s="13">
        <v>71.33</v>
      </c>
      <c r="H18" s="13">
        <v>0.14960000000000001</v>
      </c>
      <c r="I18" s="13">
        <v>12.78</v>
      </c>
      <c r="J18" s="13">
        <v>0.2616</v>
      </c>
      <c r="K18" s="13">
        <v>0</v>
      </c>
      <c r="L18" s="13">
        <v>3.04</v>
      </c>
      <c r="M18" s="13">
        <v>6.62</v>
      </c>
      <c r="N18" s="13">
        <v>0.58360000000000001</v>
      </c>
      <c r="O18" s="13">
        <v>2.76</v>
      </c>
      <c r="P18" s="13">
        <v>4.0099999999999997E-2</v>
      </c>
      <c r="Q18" s="13">
        <v>0</v>
      </c>
      <c r="R18" s="13">
        <v>8.0999999999999996E-3</v>
      </c>
      <c r="S18" s="13">
        <f t="shared" ref="S18:S21" si="15">SUM(G18:R18)</f>
        <v>97.573000000000022</v>
      </c>
      <c r="T18" s="5">
        <f>SUM(G18:P18)</f>
        <v>97.564900000000023</v>
      </c>
      <c r="V18" s="13">
        <f>G18*100/T18</f>
        <v>73.110309137814909</v>
      </c>
      <c r="W18" s="13">
        <f>H18*100/T18</f>
        <v>0.15333383214660187</v>
      </c>
      <c r="X18" s="13">
        <f>I18*100/T18</f>
        <v>13.098973093807299</v>
      </c>
      <c r="Y18" s="13">
        <f>J18*100/T18</f>
        <v>0.26812921450234656</v>
      </c>
      <c r="Z18" s="13">
        <f>K18*100/T18</f>
        <v>0</v>
      </c>
      <c r="AA18" s="13">
        <f>L18*100/T18</f>
        <v>3.1158746639416424</v>
      </c>
      <c r="AB18" s="13">
        <f>M18*100/T18</f>
        <v>6.7852270642413393</v>
      </c>
      <c r="AC18" s="13">
        <f>N18*100/T18</f>
        <v>0.59816593877511259</v>
      </c>
      <c r="AD18" s="13">
        <f>O18*100/T18</f>
        <v>2.8288862080522805</v>
      </c>
      <c r="AE18" s="13">
        <f>P18*100/T18</f>
        <v>4.1100846718440741E-2</v>
      </c>
      <c r="AF18" s="13">
        <f t="shared" ref="AF18:AF21" si="16">SUM(V18:AE18)</f>
        <v>99.999999999999972</v>
      </c>
    </row>
    <row r="19" spans="1:32" x14ac:dyDescent="0.2">
      <c r="B19" s="3"/>
      <c r="C19" s="12"/>
      <c r="D19" s="12" t="s">
        <v>114</v>
      </c>
      <c r="E19" s="27">
        <v>42948</v>
      </c>
      <c r="F19" s="32" t="s">
        <v>194</v>
      </c>
      <c r="G19" s="13">
        <v>70.58</v>
      </c>
      <c r="H19" s="13">
        <v>8.8999999999999996E-2</v>
      </c>
      <c r="I19" s="13">
        <v>12.88</v>
      </c>
      <c r="J19" s="13">
        <v>0.27210000000000001</v>
      </c>
      <c r="K19" s="13">
        <v>1.04E-2</v>
      </c>
      <c r="L19" s="13">
        <v>2.85</v>
      </c>
      <c r="M19" s="13">
        <v>6.74</v>
      </c>
      <c r="N19" s="13">
        <v>0.73750000000000004</v>
      </c>
      <c r="O19" s="13">
        <v>2.64</v>
      </c>
      <c r="P19" s="13">
        <v>6.7199999999999996E-2</v>
      </c>
      <c r="Q19" s="13">
        <v>0</v>
      </c>
      <c r="R19" s="13">
        <v>1.9E-2</v>
      </c>
      <c r="S19" s="13">
        <f t="shared" si="15"/>
        <v>96.885199999999983</v>
      </c>
      <c r="T19" s="5">
        <f>SUM(G19:P19)</f>
        <v>96.866199999999978</v>
      </c>
      <c r="V19" s="13">
        <f>G19*100/T19</f>
        <v>72.863393010152166</v>
      </c>
      <c r="W19" s="13">
        <f>H19*100/T19</f>
        <v>9.1879313940259888E-2</v>
      </c>
      <c r="X19" s="13">
        <f>I19*100/T19</f>
        <v>13.296691725287049</v>
      </c>
      <c r="Y19" s="13">
        <f>J19*100/T19</f>
        <v>0.28090293621510914</v>
      </c>
      <c r="Z19" s="13">
        <f>K19*100/T19</f>
        <v>1.0736459157064077E-2</v>
      </c>
      <c r="AA19" s="13">
        <f>L19*100/T19</f>
        <v>2.9422027497723673</v>
      </c>
      <c r="AB19" s="13">
        <f>M19*100/T19</f>
        <v>6.9580514152511421</v>
      </c>
      <c r="AC19" s="13">
        <f>N19*100/T19</f>
        <v>0.76135948349372662</v>
      </c>
      <c r="AD19" s="13">
        <f>O19*100/T19</f>
        <v>2.725408862947035</v>
      </c>
      <c r="AE19" s="13">
        <f>P19*100/T19</f>
        <v>6.9374043784106332E-2</v>
      </c>
      <c r="AF19" s="13">
        <f t="shared" si="16"/>
        <v>100.00000000000001</v>
      </c>
    </row>
    <row r="20" spans="1:32" x14ac:dyDescent="0.2">
      <c r="C20" s="12"/>
      <c r="D20" s="18" t="s">
        <v>116</v>
      </c>
      <c r="E20" s="27">
        <v>42948</v>
      </c>
      <c r="F20" s="32" t="s">
        <v>194</v>
      </c>
      <c r="G20" s="13">
        <v>70.790000000000006</v>
      </c>
      <c r="H20" s="13">
        <v>7.4899999999999994E-2</v>
      </c>
      <c r="I20" s="13">
        <v>12.35</v>
      </c>
      <c r="J20" s="13">
        <v>0.25580000000000003</v>
      </c>
      <c r="K20" s="13">
        <v>0</v>
      </c>
      <c r="L20" s="13">
        <v>2.98</v>
      </c>
      <c r="M20" s="13">
        <v>6.45</v>
      </c>
      <c r="N20" s="13">
        <v>0.63749999999999996</v>
      </c>
      <c r="O20" s="13">
        <v>2.81</v>
      </c>
      <c r="P20" s="13">
        <v>6.2100000000000002E-2</v>
      </c>
      <c r="Q20" s="13">
        <v>0</v>
      </c>
      <c r="R20" s="13">
        <v>7.6E-3</v>
      </c>
      <c r="S20" s="13">
        <f t="shared" si="15"/>
        <v>96.417900000000003</v>
      </c>
      <c r="T20" s="5">
        <f>SUM(G20:P20)</f>
        <v>96.410300000000007</v>
      </c>
      <c r="V20" s="13">
        <f>G20*100/T20</f>
        <v>73.42576467452129</v>
      </c>
      <c r="W20" s="13">
        <f>H20*100/T20</f>
        <v>7.7688794661981128E-2</v>
      </c>
      <c r="X20" s="13">
        <f>I20*100/T20</f>
        <v>12.809834633851361</v>
      </c>
      <c r="Y20" s="13">
        <f>J20*100/T20</f>
        <v>0.26532434812462985</v>
      </c>
      <c r="Z20" s="13">
        <f>K20*100/T20</f>
        <v>0</v>
      </c>
      <c r="AA20" s="13">
        <f>L20*100/T20</f>
        <v>3.090956049301786</v>
      </c>
      <c r="AB20" s="13">
        <f>M20*100/T20</f>
        <v>6.6901565496632616</v>
      </c>
      <c r="AC20" s="13">
        <f>N20*100/T20</f>
        <v>0.66123640316439203</v>
      </c>
      <c r="AD20" s="13">
        <f>O20*100/T20</f>
        <v>2.9146263417912817</v>
      </c>
      <c r="AE20" s="13">
        <f>P20*100/T20</f>
        <v>6.4412204920013733E-2</v>
      </c>
      <c r="AF20" s="13">
        <f t="shared" si="16"/>
        <v>100</v>
      </c>
    </row>
    <row r="21" spans="1:32" x14ac:dyDescent="0.2">
      <c r="B21" s="3"/>
      <c r="C21" s="12"/>
      <c r="D21" s="18" t="s">
        <v>117</v>
      </c>
      <c r="E21" s="27">
        <v>42948</v>
      </c>
      <c r="F21" s="32" t="s">
        <v>194</v>
      </c>
      <c r="G21" s="13">
        <v>72.040000000000006</v>
      </c>
      <c r="H21" s="13">
        <v>0.1018</v>
      </c>
      <c r="I21" s="13">
        <v>12.59</v>
      </c>
      <c r="J21" s="13">
        <v>0.25890000000000002</v>
      </c>
      <c r="K21" s="13">
        <v>1.6999999999999999E-3</v>
      </c>
      <c r="L21" s="13">
        <v>2.79</v>
      </c>
      <c r="M21" s="13">
        <v>6.33</v>
      </c>
      <c r="N21" s="13">
        <v>0.69489999999999996</v>
      </c>
      <c r="O21" s="13">
        <v>2.82</v>
      </c>
      <c r="P21" s="13">
        <v>4.3099999999999999E-2</v>
      </c>
      <c r="Q21" s="13">
        <v>0</v>
      </c>
      <c r="R21" s="13">
        <v>0</v>
      </c>
      <c r="S21" s="13">
        <f t="shared" si="15"/>
        <v>97.670400000000001</v>
      </c>
      <c r="T21" s="5">
        <f>SUM(G21:P21)</f>
        <v>97.670400000000001</v>
      </c>
      <c r="V21" s="13">
        <f>G21*100/T21</f>
        <v>73.758272721315777</v>
      </c>
      <c r="W21" s="13">
        <f>H21*100/T21</f>
        <v>0.10422809776554616</v>
      </c>
      <c r="X21" s="13">
        <f>I21*100/T21</f>
        <v>12.890292248214402</v>
      </c>
      <c r="Y21" s="13">
        <f>J21*100/T21</f>
        <v>0.26507519166502852</v>
      </c>
      <c r="Z21" s="13">
        <f>K21*100/T21</f>
        <v>1.7405478015857412E-3</v>
      </c>
      <c r="AA21" s="13">
        <f>L21*100/T21</f>
        <v>2.8565460978965991</v>
      </c>
      <c r="AB21" s="13">
        <f>M21*100/T21</f>
        <v>6.4809809317869078</v>
      </c>
      <c r="AC21" s="13">
        <f>N21*100/T21</f>
        <v>0.71147451018937158</v>
      </c>
      <c r="AD21" s="13">
        <f>O21*100/T21</f>
        <v>2.8872616473363477</v>
      </c>
      <c r="AE21" s="13">
        <f>P21*100/T21</f>
        <v>4.4128006028438499E-2</v>
      </c>
      <c r="AF21" s="13">
        <f t="shared" si="16"/>
        <v>100.00000000000001</v>
      </c>
    </row>
    <row r="22" spans="1:32" x14ac:dyDescent="0.2">
      <c r="C22" s="12"/>
      <c r="D22" s="12"/>
      <c r="E22" s="12"/>
      <c r="F22" s="12"/>
      <c r="T22" s="5"/>
    </row>
    <row r="23" spans="1:32" x14ac:dyDescent="0.2">
      <c r="A23" s="11" t="s">
        <v>70</v>
      </c>
      <c r="B23" s="3" t="s">
        <v>56</v>
      </c>
      <c r="C23" s="12" t="s">
        <v>185</v>
      </c>
      <c r="D23" s="12" t="s">
        <v>119</v>
      </c>
      <c r="E23" s="27">
        <v>42948</v>
      </c>
      <c r="F23" s="32" t="s">
        <v>194</v>
      </c>
      <c r="G23" s="13">
        <v>71.95</v>
      </c>
      <c r="H23" s="13">
        <v>7.9299999999999995E-2</v>
      </c>
      <c r="I23" s="13">
        <v>13.9</v>
      </c>
      <c r="J23" s="13">
        <v>0.4672</v>
      </c>
      <c r="K23" s="13">
        <v>0</v>
      </c>
      <c r="L23" s="13">
        <v>1.98</v>
      </c>
      <c r="M23" s="13">
        <v>3.63</v>
      </c>
      <c r="N23" s="13">
        <v>0.66920000000000002</v>
      </c>
      <c r="O23" s="13">
        <v>4.53</v>
      </c>
      <c r="P23" s="13">
        <v>3.6299999999999999E-2</v>
      </c>
      <c r="Q23" s="13">
        <v>0</v>
      </c>
      <c r="R23" s="13">
        <v>2.1299999999999999E-2</v>
      </c>
      <c r="S23" s="13">
        <f t="shared" ref="S23:S33" si="17">SUM(G23:R23)</f>
        <v>97.263300000000015</v>
      </c>
      <c r="T23" s="5">
        <f t="shared" ref="T23:T33" si="18">SUM(G23:P23)</f>
        <v>97.242000000000019</v>
      </c>
      <c r="V23" s="13">
        <f t="shared" ref="V23:V33" si="19">G23*100/T23</f>
        <v>73.990662470948749</v>
      </c>
      <c r="W23" s="13">
        <f t="shared" ref="W23:W33" si="20">H23*100/T23</f>
        <v>8.1549124863741981E-2</v>
      </c>
      <c r="X23" s="13">
        <f t="shared" ref="X23:X33" si="21">I23*100/T23</f>
        <v>14.294235001336869</v>
      </c>
      <c r="Y23" s="13">
        <f t="shared" ref="Y23:Y33" si="22">J23*100/T23</f>
        <v>0.48045083400176869</v>
      </c>
      <c r="Z23" s="13">
        <f t="shared" ref="Z23:Z33" si="23">K23*100/T23</f>
        <v>0</v>
      </c>
      <c r="AA23" s="13">
        <f t="shared" ref="AA23:AA33" si="24">L23*100/T23</f>
        <v>2.0361572160177697</v>
      </c>
      <c r="AB23" s="13">
        <f t="shared" ref="AB23:AB33" si="25">M23*100/T23</f>
        <v>3.7329548960325778</v>
      </c>
      <c r="AC23" s="13">
        <f t="shared" ref="AC23:AC33" si="26">N23*100/T23</f>
        <v>0.68818000452479366</v>
      </c>
      <c r="AD23" s="13">
        <f t="shared" ref="AD23:AD33" si="27">O23*100/T23</f>
        <v>4.6584809033133823</v>
      </c>
      <c r="AE23" s="13">
        <f t="shared" ref="AE23:AE33" si="28">P23*100/T23</f>
        <v>3.7329548960325774E-2</v>
      </c>
      <c r="AF23" s="13">
        <f t="shared" ref="AF23:AF33" si="29">SUM(V23:AE23)</f>
        <v>99.999999999999986</v>
      </c>
    </row>
    <row r="24" spans="1:32" x14ac:dyDescent="0.2">
      <c r="C24" s="12"/>
      <c r="D24" s="12" t="s">
        <v>118</v>
      </c>
      <c r="E24" s="27">
        <v>42948</v>
      </c>
      <c r="F24" s="32" t="s">
        <v>194</v>
      </c>
      <c r="G24" s="13">
        <v>74.05</v>
      </c>
      <c r="H24" s="13">
        <v>0.1225</v>
      </c>
      <c r="I24" s="13">
        <v>13.78</v>
      </c>
      <c r="J24" s="13">
        <v>0.4</v>
      </c>
      <c r="K24" s="13">
        <v>0</v>
      </c>
      <c r="L24" s="13">
        <v>1.4908999999999999</v>
      </c>
      <c r="M24" s="13">
        <v>2.92</v>
      </c>
      <c r="N24" s="13">
        <v>1.55</v>
      </c>
      <c r="O24" s="13">
        <v>3.78</v>
      </c>
      <c r="P24" s="13">
        <v>3.44E-2</v>
      </c>
      <c r="Q24" s="13">
        <v>0</v>
      </c>
      <c r="R24" s="13">
        <v>2.7199999999999998E-2</v>
      </c>
      <c r="S24" s="13">
        <f t="shared" si="17"/>
        <v>98.155000000000001</v>
      </c>
      <c r="T24" s="5">
        <f t="shared" si="18"/>
        <v>98.127800000000008</v>
      </c>
      <c r="V24" s="13">
        <f t="shared" si="19"/>
        <v>75.462814819042094</v>
      </c>
      <c r="W24" s="13">
        <f t="shared" si="20"/>
        <v>0.12483720209767261</v>
      </c>
      <c r="X24" s="13">
        <f t="shared" si="21"/>
        <v>14.042911386987173</v>
      </c>
      <c r="Y24" s="13">
        <f t="shared" si="22"/>
        <v>0.40763168031893099</v>
      </c>
      <c r="Z24" s="13">
        <f t="shared" si="23"/>
        <v>0</v>
      </c>
      <c r="AA24" s="13">
        <f t="shared" si="24"/>
        <v>1.5193451804687352</v>
      </c>
      <c r="AB24" s="13">
        <f t="shared" si="25"/>
        <v>2.9757112663281964</v>
      </c>
      <c r="AC24" s="13">
        <f t="shared" si="26"/>
        <v>1.5795727612358577</v>
      </c>
      <c r="AD24" s="13">
        <f t="shared" si="27"/>
        <v>3.8521193790138981</v>
      </c>
      <c r="AE24" s="13">
        <f t="shared" si="28"/>
        <v>3.5056324507428065E-2</v>
      </c>
      <c r="AF24" s="13">
        <f t="shared" si="29"/>
        <v>99.999999999999957</v>
      </c>
    </row>
    <row r="25" spans="1:32" x14ac:dyDescent="0.2">
      <c r="B25" s="3"/>
      <c r="C25" s="12"/>
      <c r="D25" s="18" t="s">
        <v>120</v>
      </c>
      <c r="E25" s="27">
        <v>42948</v>
      </c>
      <c r="F25" s="32" t="s">
        <v>194</v>
      </c>
      <c r="G25" s="13">
        <v>71.540000000000006</v>
      </c>
      <c r="H25" s="13">
        <v>8.8400000000000006E-2</v>
      </c>
      <c r="I25" s="13">
        <v>14.01</v>
      </c>
      <c r="J25" s="13">
        <v>0.43959999999999999</v>
      </c>
      <c r="K25" s="13">
        <v>0</v>
      </c>
      <c r="L25" s="13">
        <v>2.2200000000000002</v>
      </c>
      <c r="M25" s="13">
        <v>4.08</v>
      </c>
      <c r="N25" s="13">
        <v>1.46</v>
      </c>
      <c r="O25" s="13">
        <v>3.01</v>
      </c>
      <c r="P25" s="13">
        <v>6.7000000000000004E-2</v>
      </c>
      <c r="Q25" s="13">
        <v>0</v>
      </c>
      <c r="R25" s="13">
        <v>5.1999999999999998E-3</v>
      </c>
      <c r="S25" s="13">
        <f t="shared" si="17"/>
        <v>96.920199999999994</v>
      </c>
      <c r="T25" s="5">
        <f t="shared" si="18"/>
        <v>96.914999999999992</v>
      </c>
      <c r="V25" s="13">
        <f t="shared" si="19"/>
        <v>73.817262549656931</v>
      </c>
      <c r="W25" s="13">
        <f t="shared" si="20"/>
        <v>9.1213950368879956E-2</v>
      </c>
      <c r="X25" s="13">
        <f t="shared" si="21"/>
        <v>14.455966568642626</v>
      </c>
      <c r="Y25" s="13">
        <f t="shared" si="22"/>
        <v>0.45359335500180575</v>
      </c>
      <c r="Z25" s="13">
        <f t="shared" si="23"/>
        <v>0</v>
      </c>
      <c r="AA25" s="13">
        <f t="shared" si="24"/>
        <v>2.2906670793994741</v>
      </c>
      <c r="AB25" s="13">
        <f t="shared" si="25"/>
        <v>4.2098746324098437</v>
      </c>
      <c r="AC25" s="13">
        <f t="shared" si="26"/>
        <v>1.5064747459113657</v>
      </c>
      <c r="AD25" s="13">
        <f t="shared" si="27"/>
        <v>3.1058143734200074</v>
      </c>
      <c r="AE25" s="13">
        <f t="shared" si="28"/>
        <v>6.9132745189083231E-2</v>
      </c>
      <c r="AF25" s="13">
        <f t="shared" si="29"/>
        <v>100</v>
      </c>
    </row>
    <row r="26" spans="1:32" x14ac:dyDescent="0.2">
      <c r="C26" s="12"/>
      <c r="D26" s="18" t="s">
        <v>121</v>
      </c>
      <c r="E26" s="27">
        <v>42948</v>
      </c>
      <c r="F26" s="32" t="s">
        <v>194</v>
      </c>
      <c r="G26" s="13">
        <v>71.36</v>
      </c>
      <c r="H26" s="13">
        <v>0.12720000000000001</v>
      </c>
      <c r="I26" s="13">
        <v>13.79</v>
      </c>
      <c r="J26" s="13">
        <v>0.4289</v>
      </c>
      <c r="K26" s="13">
        <v>0</v>
      </c>
      <c r="L26" s="13">
        <v>2.0699999999999998</v>
      </c>
      <c r="M26" s="13">
        <v>3.84</v>
      </c>
      <c r="N26" s="13">
        <v>0.58169999999999999</v>
      </c>
      <c r="O26" s="13">
        <v>4.2300000000000004</v>
      </c>
      <c r="P26" s="13">
        <v>3.7699999999999997E-2</v>
      </c>
      <c r="Q26" s="13">
        <v>0</v>
      </c>
      <c r="R26" s="13">
        <v>8.0000000000000004E-4</v>
      </c>
      <c r="S26" s="13">
        <f t="shared" si="17"/>
        <v>96.46629999999999</v>
      </c>
      <c r="T26" s="5">
        <f t="shared" si="18"/>
        <v>96.465499999999992</v>
      </c>
      <c r="V26" s="13">
        <f t="shared" si="19"/>
        <v>73.974633418165055</v>
      </c>
      <c r="W26" s="13">
        <f t="shared" si="20"/>
        <v>0.13186061337991303</v>
      </c>
      <c r="X26" s="13">
        <f t="shared" si="21"/>
        <v>14.295266183246861</v>
      </c>
      <c r="Y26" s="13">
        <f t="shared" si="22"/>
        <v>0.44461491414028853</v>
      </c>
      <c r="Z26" s="13">
        <f t="shared" si="23"/>
        <v>0</v>
      </c>
      <c r="AA26" s="13">
        <f t="shared" si="24"/>
        <v>2.1458448875504712</v>
      </c>
      <c r="AB26" s="13">
        <f t="shared" si="25"/>
        <v>3.9806977624124689</v>
      </c>
      <c r="AC26" s="13">
        <f t="shared" si="26"/>
        <v>0.60301351260295133</v>
      </c>
      <c r="AD26" s="13">
        <f t="shared" si="27"/>
        <v>4.3849873789074865</v>
      </c>
      <c r="AE26" s="13">
        <f t="shared" si="28"/>
        <v>3.9081329594518245E-2</v>
      </c>
      <c r="AF26" s="13">
        <f t="shared" si="29"/>
        <v>100.00000000000003</v>
      </c>
    </row>
    <row r="27" spans="1:32" x14ac:dyDescent="0.2">
      <c r="C27" s="12"/>
      <c r="D27" s="18" t="s">
        <v>122</v>
      </c>
      <c r="E27" s="27">
        <v>42948</v>
      </c>
      <c r="F27" s="32" t="s">
        <v>194</v>
      </c>
      <c r="G27" s="13">
        <v>72.89</v>
      </c>
      <c r="H27" s="13">
        <v>5.1799999999999999E-2</v>
      </c>
      <c r="I27" s="13">
        <v>13.17</v>
      </c>
      <c r="J27" s="13">
        <v>0.39269999999999999</v>
      </c>
      <c r="K27" s="13">
        <v>0</v>
      </c>
      <c r="L27" s="13">
        <v>1.3732</v>
      </c>
      <c r="M27" s="13">
        <v>2.76</v>
      </c>
      <c r="N27" s="13">
        <v>0.61619999999999997</v>
      </c>
      <c r="O27" s="13">
        <v>4.7699999999999996</v>
      </c>
      <c r="P27" s="13">
        <v>3.9E-2</v>
      </c>
      <c r="Q27" s="13">
        <v>0</v>
      </c>
      <c r="R27" s="13">
        <v>9.4999999999999998E-3</v>
      </c>
      <c r="S27" s="13">
        <f t="shared" si="17"/>
        <v>96.072400000000016</v>
      </c>
      <c r="T27" s="5">
        <f t="shared" si="18"/>
        <v>96.062900000000013</v>
      </c>
      <c r="V27" s="13">
        <f t="shared" si="19"/>
        <v>75.877367849606856</v>
      </c>
      <c r="W27" s="13">
        <f t="shared" si="20"/>
        <v>5.3923002532715536E-2</v>
      </c>
      <c r="X27" s="13">
        <f t="shared" si="21"/>
        <v>13.709767246252193</v>
      </c>
      <c r="Y27" s="13">
        <f t="shared" si="22"/>
        <v>0.40879465433585693</v>
      </c>
      <c r="Z27" s="13">
        <f t="shared" si="23"/>
        <v>0</v>
      </c>
      <c r="AA27" s="13">
        <f t="shared" si="24"/>
        <v>1.429480059419401</v>
      </c>
      <c r="AB27" s="13">
        <f t="shared" si="25"/>
        <v>2.873117509465152</v>
      </c>
      <c r="AC27" s="13">
        <f t="shared" si="26"/>
        <v>0.6414547135262415</v>
      </c>
      <c r="AD27" s="13">
        <f t="shared" si="27"/>
        <v>4.9654965652712946</v>
      </c>
      <c r="AE27" s="13">
        <f t="shared" si="28"/>
        <v>4.0598399590268452E-2</v>
      </c>
      <c r="AF27" s="13">
        <f t="shared" si="29"/>
        <v>99.999999999999972</v>
      </c>
    </row>
    <row r="28" spans="1:32" x14ac:dyDescent="0.2">
      <c r="C28" s="12"/>
      <c r="D28" s="18" t="s">
        <v>123</v>
      </c>
      <c r="E28" s="27">
        <v>42948</v>
      </c>
      <c r="F28" s="32" t="s">
        <v>194</v>
      </c>
      <c r="G28" s="13">
        <v>73.790000000000006</v>
      </c>
      <c r="H28" s="13">
        <v>6.9699999999999998E-2</v>
      </c>
      <c r="I28" s="13">
        <v>13.07</v>
      </c>
      <c r="J28" s="13">
        <v>0.44119999999999998</v>
      </c>
      <c r="K28" s="13">
        <v>7.0000000000000001E-3</v>
      </c>
      <c r="L28" s="13">
        <v>2</v>
      </c>
      <c r="M28" s="13">
        <v>3.39</v>
      </c>
      <c r="N28" s="13">
        <v>0.51490000000000002</v>
      </c>
      <c r="O28" s="13">
        <v>4.2300000000000004</v>
      </c>
      <c r="P28" s="13">
        <v>3.7100000000000001E-2</v>
      </c>
      <c r="Q28" s="13">
        <v>0</v>
      </c>
      <c r="R28" s="13">
        <v>0</v>
      </c>
      <c r="S28" s="13">
        <f t="shared" si="17"/>
        <v>97.549899999999994</v>
      </c>
      <c r="T28" s="5">
        <f t="shared" si="18"/>
        <v>97.549899999999994</v>
      </c>
      <c r="V28" s="13">
        <f t="shared" si="19"/>
        <v>75.643337409879464</v>
      </c>
      <c r="W28" s="13">
        <f t="shared" si="20"/>
        <v>7.1450611430662669E-2</v>
      </c>
      <c r="X28" s="13">
        <f t="shared" si="21"/>
        <v>13.398271038719672</v>
      </c>
      <c r="Y28" s="13">
        <f t="shared" si="22"/>
        <v>0.45228134523971836</v>
      </c>
      <c r="Z28" s="13">
        <f t="shared" si="23"/>
        <v>7.175814634356366E-3</v>
      </c>
      <c r="AA28" s="13">
        <f t="shared" si="24"/>
        <v>2.0502327526732476</v>
      </c>
      <c r="AB28" s="13">
        <f t="shared" si="25"/>
        <v>3.4751445157811545</v>
      </c>
      <c r="AC28" s="13">
        <f t="shared" si="26"/>
        <v>0.52783242217572757</v>
      </c>
      <c r="AD28" s="13">
        <f t="shared" si="27"/>
        <v>4.3362422719039184</v>
      </c>
      <c r="AE28" s="13">
        <f t="shared" si="28"/>
        <v>3.8031817562088739E-2</v>
      </c>
      <c r="AF28" s="13">
        <f t="shared" si="29"/>
        <v>100</v>
      </c>
    </row>
    <row r="29" spans="1:32" x14ac:dyDescent="0.2">
      <c r="C29" s="12"/>
      <c r="D29" s="18" t="s">
        <v>124</v>
      </c>
      <c r="E29" s="27">
        <v>42948</v>
      </c>
      <c r="F29" s="32" t="s">
        <v>194</v>
      </c>
      <c r="G29" s="13">
        <v>70.56</v>
      </c>
      <c r="H29" s="13">
        <v>7.0900000000000005E-2</v>
      </c>
      <c r="I29" s="13">
        <v>12.89</v>
      </c>
      <c r="J29" s="13">
        <v>0.28410000000000002</v>
      </c>
      <c r="K29" s="13">
        <v>3.5000000000000001E-3</v>
      </c>
      <c r="L29" s="13">
        <v>2.64</v>
      </c>
      <c r="M29" s="13">
        <v>5.16</v>
      </c>
      <c r="N29" s="13">
        <v>1.92</v>
      </c>
      <c r="O29" s="13">
        <v>3.73</v>
      </c>
      <c r="P29" s="13">
        <v>2.4400000000000002E-2</v>
      </c>
      <c r="Q29" s="13">
        <v>0</v>
      </c>
      <c r="R29" s="13">
        <v>1.6E-2</v>
      </c>
      <c r="S29" s="13">
        <f t="shared" si="17"/>
        <v>97.298900000000003</v>
      </c>
      <c r="T29" s="5">
        <f t="shared" si="18"/>
        <v>97.282899999999998</v>
      </c>
      <c r="V29" s="13">
        <f t="shared" si="19"/>
        <v>72.53073253367242</v>
      </c>
      <c r="W29" s="13">
        <f t="shared" si="20"/>
        <v>7.2880228693840352E-2</v>
      </c>
      <c r="X29" s="13">
        <f t="shared" si="21"/>
        <v>13.250016189895655</v>
      </c>
      <c r="Y29" s="13">
        <f t="shared" si="22"/>
        <v>0.29203487971678482</v>
      </c>
      <c r="Z29" s="13">
        <f t="shared" si="23"/>
        <v>3.5977545899639096E-3</v>
      </c>
      <c r="AA29" s="13">
        <f t="shared" si="24"/>
        <v>2.7137348907156347</v>
      </c>
      <c r="AB29" s="13">
        <f t="shared" si="25"/>
        <v>5.3041181954896492</v>
      </c>
      <c r="AC29" s="13">
        <f t="shared" si="26"/>
        <v>1.9736253750659161</v>
      </c>
      <c r="AD29" s="13">
        <f t="shared" si="27"/>
        <v>3.8341784630186808</v>
      </c>
      <c r="AE29" s="13">
        <f t="shared" si="28"/>
        <v>2.5081489141462684E-2</v>
      </c>
      <c r="AF29" s="13">
        <f t="shared" si="29"/>
        <v>100</v>
      </c>
    </row>
    <row r="30" spans="1:32" x14ac:dyDescent="0.2">
      <c r="B30" s="3"/>
      <c r="C30" s="12"/>
      <c r="D30" s="18" t="s">
        <v>125</v>
      </c>
      <c r="E30" s="27">
        <v>42948</v>
      </c>
      <c r="F30" s="32" t="s">
        <v>194</v>
      </c>
      <c r="G30" s="13">
        <v>71.84</v>
      </c>
      <c r="H30" s="13">
        <v>0.3422</v>
      </c>
      <c r="I30" s="13">
        <v>15.12</v>
      </c>
      <c r="J30" s="13">
        <v>0.5302</v>
      </c>
      <c r="K30" s="13">
        <v>3.15E-2</v>
      </c>
      <c r="L30" s="13">
        <v>1.74</v>
      </c>
      <c r="M30" s="13">
        <v>3.42</v>
      </c>
      <c r="N30" s="13">
        <v>0.64880000000000004</v>
      </c>
      <c r="O30" s="13">
        <v>4.51</v>
      </c>
      <c r="P30" s="13">
        <v>3.8399999999999997E-2</v>
      </c>
      <c r="Q30" s="13">
        <v>0</v>
      </c>
      <c r="R30" s="13">
        <v>4.4000000000000003E-3</v>
      </c>
      <c r="S30" s="13">
        <f t="shared" si="17"/>
        <v>98.225499999999997</v>
      </c>
      <c r="T30" s="5">
        <f t="shared" si="18"/>
        <v>98.221099999999993</v>
      </c>
      <c r="V30" s="13">
        <f t="shared" si="19"/>
        <v>73.141107155183562</v>
      </c>
      <c r="W30" s="13">
        <f t="shared" si="20"/>
        <v>0.34839764571970788</v>
      </c>
      <c r="X30" s="13">
        <f t="shared" si="21"/>
        <v>15.393841038229057</v>
      </c>
      <c r="Y30" s="13">
        <f t="shared" si="22"/>
        <v>0.53980254751779411</v>
      </c>
      <c r="Z30" s="13">
        <f t="shared" si="23"/>
        <v>3.2070502162977202E-2</v>
      </c>
      <c r="AA30" s="13">
        <f t="shared" si="24"/>
        <v>1.7715134528120742</v>
      </c>
      <c r="AB30" s="13">
        <f t="shared" si="25"/>
        <v>3.4819402348375248</v>
      </c>
      <c r="AC30" s="13">
        <f t="shared" si="26"/>
        <v>0.66055053343935277</v>
      </c>
      <c r="AD30" s="13">
        <f t="shared" si="27"/>
        <v>4.5916814207945142</v>
      </c>
      <c r="AE30" s="13">
        <f t="shared" si="28"/>
        <v>3.9095469303438879E-2</v>
      </c>
      <c r="AF30" s="13">
        <f t="shared" si="29"/>
        <v>100</v>
      </c>
    </row>
    <row r="31" spans="1:32" x14ac:dyDescent="0.2">
      <c r="C31" s="12"/>
      <c r="D31" s="18" t="s">
        <v>126</v>
      </c>
      <c r="E31" s="27">
        <v>42948</v>
      </c>
      <c r="F31" s="32" t="s">
        <v>194</v>
      </c>
      <c r="G31" s="13">
        <v>74.33</v>
      </c>
      <c r="H31" s="13">
        <v>6.5600000000000006E-2</v>
      </c>
      <c r="I31" s="13">
        <v>13.29</v>
      </c>
      <c r="J31" s="13">
        <v>0.4128</v>
      </c>
      <c r="K31" s="13">
        <v>1.7500000000000002E-2</v>
      </c>
      <c r="L31" s="13">
        <v>1.6051</v>
      </c>
      <c r="M31" s="13">
        <v>3.17</v>
      </c>
      <c r="N31" s="13">
        <v>0.50280000000000002</v>
      </c>
      <c r="O31" s="13">
        <v>4.5999999999999996</v>
      </c>
      <c r="P31" s="13">
        <v>1.5699999999999999E-2</v>
      </c>
      <c r="Q31" s="13">
        <v>0</v>
      </c>
      <c r="R31" s="13">
        <v>6.4000000000000003E-3</v>
      </c>
      <c r="S31" s="13">
        <f t="shared" si="17"/>
        <v>98.015899999999974</v>
      </c>
      <c r="T31" s="5">
        <f t="shared" si="18"/>
        <v>98.009499999999974</v>
      </c>
      <c r="V31" s="13">
        <f t="shared" si="19"/>
        <v>75.839586978813301</v>
      </c>
      <c r="W31" s="13">
        <f t="shared" si="20"/>
        <v>6.6932287176243138E-2</v>
      </c>
      <c r="X31" s="13">
        <f t="shared" si="21"/>
        <v>13.559910008723648</v>
      </c>
      <c r="Y31" s="13">
        <f t="shared" si="22"/>
        <v>0.42118366076757879</v>
      </c>
      <c r="Z31" s="13">
        <f t="shared" si="23"/>
        <v>1.7855411975369741E-2</v>
      </c>
      <c r="AA31" s="13">
        <f t="shared" si="24"/>
        <v>1.6376983863809125</v>
      </c>
      <c r="AB31" s="13">
        <f t="shared" si="25"/>
        <v>3.2343803406812612</v>
      </c>
      <c r="AC31" s="13">
        <f t="shared" si="26"/>
        <v>0.51301149378376598</v>
      </c>
      <c r="AD31" s="13">
        <f t="shared" si="27"/>
        <v>4.6934225763829023</v>
      </c>
      <c r="AE31" s="13">
        <f t="shared" si="28"/>
        <v>1.6018855315045991E-2</v>
      </c>
      <c r="AF31" s="13">
        <f t="shared" si="29"/>
        <v>100.00000000000003</v>
      </c>
    </row>
    <row r="32" spans="1:32" x14ac:dyDescent="0.2">
      <c r="B32" s="3"/>
      <c r="C32" s="12"/>
      <c r="D32" s="18" t="s">
        <v>127</v>
      </c>
      <c r="E32" s="27">
        <v>42948</v>
      </c>
      <c r="F32" s="32" t="s">
        <v>194</v>
      </c>
      <c r="G32" s="13">
        <v>71.13</v>
      </c>
      <c r="H32" s="13">
        <v>7.6300000000000007E-2</v>
      </c>
      <c r="I32" s="13">
        <v>12.54</v>
      </c>
      <c r="J32" s="13">
        <v>0.14499999999999999</v>
      </c>
      <c r="K32" s="13">
        <v>1.9300000000000001E-2</v>
      </c>
      <c r="L32" s="13">
        <v>2.86</v>
      </c>
      <c r="M32" s="13">
        <v>6.61</v>
      </c>
      <c r="N32" s="13">
        <v>0.77710000000000001</v>
      </c>
      <c r="O32" s="13">
        <v>2.67</v>
      </c>
      <c r="P32" s="13">
        <v>3.3599999999999998E-2</v>
      </c>
      <c r="Q32" s="13">
        <v>0</v>
      </c>
      <c r="R32" s="13">
        <v>0</v>
      </c>
      <c r="S32" s="13">
        <f t="shared" si="17"/>
        <v>96.8613</v>
      </c>
      <c r="T32" s="5">
        <f t="shared" si="18"/>
        <v>96.8613</v>
      </c>
      <c r="V32" s="13">
        <f t="shared" si="19"/>
        <v>73.434901245389028</v>
      </c>
      <c r="W32" s="13">
        <f t="shared" si="20"/>
        <v>7.8772430268848351E-2</v>
      </c>
      <c r="X32" s="13">
        <f t="shared" si="21"/>
        <v>12.946346993071536</v>
      </c>
      <c r="Y32" s="13">
        <f t="shared" si="22"/>
        <v>0.14969858963280483</v>
      </c>
      <c r="Z32" s="13">
        <f t="shared" si="23"/>
        <v>1.9925398482159542E-2</v>
      </c>
      <c r="AA32" s="13">
        <f t="shared" si="24"/>
        <v>2.9526756299987715</v>
      </c>
      <c r="AB32" s="13">
        <f t="shared" si="25"/>
        <v>6.8241908791230346</v>
      </c>
      <c r="AC32" s="13">
        <f t="shared" si="26"/>
        <v>0.80228120002519077</v>
      </c>
      <c r="AD32" s="13">
        <f t="shared" si="27"/>
        <v>2.7565188573764754</v>
      </c>
      <c r="AE32" s="13">
        <f t="shared" si="28"/>
        <v>3.4688776632153397E-2</v>
      </c>
      <c r="AF32" s="13">
        <f t="shared" si="29"/>
        <v>100</v>
      </c>
    </row>
    <row r="33" spans="1:32" x14ac:dyDescent="0.2">
      <c r="C33" s="12"/>
      <c r="D33" s="18" t="s">
        <v>128</v>
      </c>
      <c r="E33" s="27">
        <v>42948</v>
      </c>
      <c r="F33" s="32" t="s">
        <v>194</v>
      </c>
      <c r="G33" s="13">
        <v>71.17</v>
      </c>
      <c r="H33" s="13">
        <v>0.1273</v>
      </c>
      <c r="I33" s="13">
        <v>15.01</v>
      </c>
      <c r="J33" s="13">
        <v>0.42380000000000001</v>
      </c>
      <c r="K33" s="13">
        <v>1.0500000000000001E-2</v>
      </c>
      <c r="L33" s="13">
        <v>1.84</v>
      </c>
      <c r="M33" s="13">
        <v>3.98</v>
      </c>
      <c r="N33" s="13">
        <v>0.63180000000000003</v>
      </c>
      <c r="O33" s="13">
        <v>4.34</v>
      </c>
      <c r="P33" s="13">
        <v>2.6499999999999999E-2</v>
      </c>
      <c r="Q33" s="13">
        <v>0</v>
      </c>
      <c r="R33" s="13">
        <v>1.6899999999999998E-2</v>
      </c>
      <c r="S33" s="13">
        <f t="shared" si="17"/>
        <v>97.57680000000002</v>
      </c>
      <c r="T33" s="5">
        <f t="shared" si="18"/>
        <v>97.559900000000013</v>
      </c>
      <c r="V33" s="13">
        <f t="shared" si="19"/>
        <v>72.950054274348361</v>
      </c>
      <c r="W33" s="13">
        <f t="shared" si="20"/>
        <v>0.1304839385854229</v>
      </c>
      <c r="X33" s="13">
        <f t="shared" si="21"/>
        <v>15.385419624251355</v>
      </c>
      <c r="Y33" s="13">
        <f t="shared" si="22"/>
        <v>0.43439978925767653</v>
      </c>
      <c r="Z33" s="13">
        <f t="shared" si="23"/>
        <v>1.0762618657870702E-2</v>
      </c>
      <c r="AA33" s="13">
        <f t="shared" si="24"/>
        <v>1.8860207933792468</v>
      </c>
      <c r="AB33" s="13">
        <f t="shared" si="25"/>
        <v>4.0795449769833709</v>
      </c>
      <c r="AC33" s="13">
        <f t="shared" si="26"/>
        <v>0.64760213981359138</v>
      </c>
      <c r="AD33" s="13">
        <f t="shared" si="27"/>
        <v>4.4485490452532233</v>
      </c>
      <c r="AE33" s="13">
        <f t="shared" si="28"/>
        <v>2.7162799469864149E-2</v>
      </c>
      <c r="AF33" s="13">
        <f t="shared" si="29"/>
        <v>99.999999999999972</v>
      </c>
    </row>
    <row r="34" spans="1:32" x14ac:dyDescent="0.2">
      <c r="C34" s="12"/>
      <c r="D34" s="18"/>
      <c r="E34" s="27"/>
      <c r="F34" s="32"/>
      <c r="T34" s="5"/>
    </row>
    <row r="35" spans="1:32" x14ac:dyDescent="0.2">
      <c r="A35" s="11" t="s">
        <v>71</v>
      </c>
      <c r="B35" s="3" t="s">
        <v>72</v>
      </c>
      <c r="C35" s="12" t="s">
        <v>180</v>
      </c>
      <c r="D35" s="12" t="s">
        <v>129</v>
      </c>
      <c r="E35" s="27">
        <v>42948</v>
      </c>
      <c r="F35" s="32" t="s">
        <v>194</v>
      </c>
      <c r="G35" s="13">
        <v>55.69</v>
      </c>
      <c r="H35" s="13">
        <v>0.45050000000000001</v>
      </c>
      <c r="I35" s="13">
        <v>17.97</v>
      </c>
      <c r="J35" s="13">
        <v>3.52</v>
      </c>
      <c r="K35" s="13">
        <v>9.7500000000000003E-2</v>
      </c>
      <c r="L35" s="13">
        <v>0.9788</v>
      </c>
      <c r="M35" s="13">
        <v>3.03</v>
      </c>
      <c r="N35" s="13">
        <v>3.34</v>
      </c>
      <c r="O35" s="13">
        <v>9.02</v>
      </c>
      <c r="P35" s="13">
        <v>0.1169</v>
      </c>
      <c r="Q35" s="13">
        <v>0</v>
      </c>
      <c r="R35" s="13">
        <v>0.4425</v>
      </c>
      <c r="S35" s="13">
        <f t="shared" ref="S35:S39" si="30">SUM(G35:R35)</f>
        <v>94.656199999999998</v>
      </c>
      <c r="T35" s="5">
        <f>SUM(G35:P35)</f>
        <v>94.213700000000003</v>
      </c>
      <c r="V35" s="13">
        <f>G35*100/T35</f>
        <v>59.110299245226543</v>
      </c>
      <c r="W35" s="13">
        <f>H35*100/T35</f>
        <v>0.47816824941595548</v>
      </c>
      <c r="X35" s="13">
        <f>I35*100/T35</f>
        <v>19.073659138745214</v>
      </c>
      <c r="Y35" s="13">
        <f>J35*100/T35</f>
        <v>3.7361869876673985</v>
      </c>
      <c r="Z35" s="13">
        <f>K35*100/T35</f>
        <v>0.1034881338913555</v>
      </c>
      <c r="AA35" s="13">
        <f>L35*100/T35</f>
        <v>1.0389147225934232</v>
      </c>
      <c r="AB35" s="13">
        <f>M35*100/T35</f>
        <v>3.2160927763159708</v>
      </c>
      <c r="AC35" s="13">
        <f>N35*100/T35</f>
        <v>3.5451319712525886</v>
      </c>
      <c r="AD35" s="13">
        <f>O35*100/T35</f>
        <v>9.5739791558977085</v>
      </c>
      <c r="AE35" s="13">
        <f>P35*100/T35</f>
        <v>0.12407961899384061</v>
      </c>
      <c r="AF35" s="13">
        <f t="shared" ref="AF35:AF39" si="31">SUM(V35:AE35)</f>
        <v>100</v>
      </c>
    </row>
    <row r="36" spans="1:32" x14ac:dyDescent="0.2">
      <c r="B36" s="3"/>
      <c r="C36" s="12"/>
      <c r="D36" s="12" t="s">
        <v>130</v>
      </c>
      <c r="E36" s="27">
        <v>42948</v>
      </c>
      <c r="F36" s="32" t="s">
        <v>194</v>
      </c>
      <c r="G36" s="13">
        <v>56.97</v>
      </c>
      <c r="H36" s="13">
        <v>0.4612</v>
      </c>
      <c r="I36" s="13">
        <v>17.48</v>
      </c>
      <c r="J36" s="13">
        <v>2.75</v>
      </c>
      <c r="K36" s="13">
        <v>0.13450000000000001</v>
      </c>
      <c r="L36" s="13">
        <v>0.47989999999999999</v>
      </c>
      <c r="M36" s="13">
        <v>2.11</v>
      </c>
      <c r="N36" s="13">
        <v>3.91</v>
      </c>
      <c r="O36" s="13">
        <v>8.08</v>
      </c>
      <c r="P36" s="13">
        <v>6.0100000000000001E-2</v>
      </c>
      <c r="Q36" s="13">
        <v>0</v>
      </c>
      <c r="R36" s="13">
        <v>0.66749999999999998</v>
      </c>
      <c r="S36" s="13">
        <f t="shared" si="30"/>
        <v>93.103200000000001</v>
      </c>
      <c r="T36" s="5">
        <f>SUM(G36:P36)</f>
        <v>92.435699999999997</v>
      </c>
      <c r="V36" s="13">
        <f>G36*100/T36</f>
        <v>61.632031779929186</v>
      </c>
      <c r="W36" s="13">
        <f>H36*100/T36</f>
        <v>0.4989414263103974</v>
      </c>
      <c r="X36" s="13">
        <f>I36*100/T36</f>
        <v>18.910442610376727</v>
      </c>
      <c r="Y36" s="13">
        <f>J36*100/T36</f>
        <v>2.9750410285203661</v>
      </c>
      <c r="Z36" s="13">
        <f>K36*100/T36</f>
        <v>0.14550655212217792</v>
      </c>
      <c r="AA36" s="13">
        <f>L36*100/T36</f>
        <v>0.51917170530433587</v>
      </c>
      <c r="AB36" s="13">
        <f>M36*100/T36</f>
        <v>2.282667843701081</v>
      </c>
      <c r="AC36" s="13">
        <f>N36*100/T36</f>
        <v>4.2299674260053202</v>
      </c>
      <c r="AD36" s="13">
        <f>O36*100/T36</f>
        <v>8.741211458343475</v>
      </c>
      <c r="AE36" s="13">
        <f>P36*100/T36</f>
        <v>6.5018169386935998E-2</v>
      </c>
      <c r="AF36" s="13">
        <f t="shared" si="31"/>
        <v>99.999999999999972</v>
      </c>
    </row>
    <row r="37" spans="1:32" x14ac:dyDescent="0.2">
      <c r="C37" s="12"/>
      <c r="D37" s="18" t="s">
        <v>131</v>
      </c>
      <c r="E37" s="27">
        <v>42948</v>
      </c>
      <c r="F37" s="32" t="s">
        <v>194</v>
      </c>
      <c r="G37" s="13">
        <v>57.25</v>
      </c>
      <c r="H37" s="13">
        <v>0.39129999999999998</v>
      </c>
      <c r="I37" s="13">
        <v>16.89</v>
      </c>
      <c r="J37" s="13">
        <v>2.5499999999999998</v>
      </c>
      <c r="K37" s="13">
        <v>0.1661</v>
      </c>
      <c r="L37" s="13">
        <v>0.36359999999999998</v>
      </c>
      <c r="M37" s="13">
        <v>2.0099999999999998</v>
      </c>
      <c r="N37" s="13">
        <v>3.38</v>
      </c>
      <c r="O37" s="13">
        <v>7.64</v>
      </c>
      <c r="P37" s="13">
        <v>3.04E-2</v>
      </c>
      <c r="Q37" s="13">
        <v>0</v>
      </c>
      <c r="R37" s="13">
        <v>0.66810000000000003</v>
      </c>
      <c r="S37" s="13">
        <f t="shared" si="30"/>
        <v>91.339500000000001</v>
      </c>
      <c r="T37" s="5">
        <f>SUM(G37:P37)</f>
        <v>90.671400000000006</v>
      </c>
      <c r="V37" s="13">
        <f>G37*100/T37</f>
        <v>63.140086069036101</v>
      </c>
      <c r="W37" s="13">
        <f>H37*100/T37</f>
        <v>0.43155835246836372</v>
      </c>
      <c r="X37" s="13">
        <f>I37*100/T37</f>
        <v>18.627703994864973</v>
      </c>
      <c r="Y37" s="13">
        <f>J37*100/T37</f>
        <v>2.8123531786208216</v>
      </c>
      <c r="Z37" s="13">
        <f>K37*100/T37</f>
        <v>0.18318896587016412</v>
      </c>
      <c r="AA37" s="13">
        <f>L37*100/T37</f>
        <v>0.40100847676334539</v>
      </c>
      <c r="AB37" s="13">
        <f>M37*100/T37</f>
        <v>2.2167960349128828</v>
      </c>
      <c r="AC37" s="13">
        <f>N37*100/T37</f>
        <v>3.7277465661719127</v>
      </c>
      <c r="AD37" s="13">
        <f>O37*100/T37</f>
        <v>8.4260306998678747</v>
      </c>
      <c r="AE37" s="13">
        <f>P37*100/T37</f>
        <v>3.3527661423558036E-2</v>
      </c>
      <c r="AF37" s="13">
        <f t="shared" si="31"/>
        <v>100.00000000000003</v>
      </c>
    </row>
    <row r="38" spans="1:32" x14ac:dyDescent="0.2">
      <c r="C38" s="12"/>
      <c r="D38" s="18" t="s">
        <v>132</v>
      </c>
      <c r="E38" s="27">
        <v>42948</v>
      </c>
      <c r="F38" s="32" t="s">
        <v>194</v>
      </c>
      <c r="G38" s="13">
        <v>57.44</v>
      </c>
      <c r="H38" s="13">
        <v>0.40450000000000003</v>
      </c>
      <c r="I38" s="13">
        <v>17.87</v>
      </c>
      <c r="J38" s="13">
        <v>2.99</v>
      </c>
      <c r="K38" s="13">
        <v>0.13969999999999999</v>
      </c>
      <c r="L38" s="13">
        <v>0.69240000000000002</v>
      </c>
      <c r="M38" s="13">
        <v>2.52</v>
      </c>
      <c r="N38" s="13">
        <v>3.61</v>
      </c>
      <c r="O38" s="13">
        <v>9.01</v>
      </c>
      <c r="P38" s="13">
        <v>6.1800000000000001E-2</v>
      </c>
      <c r="Q38" s="13">
        <v>0</v>
      </c>
      <c r="R38" s="13">
        <v>0.53300000000000003</v>
      </c>
      <c r="S38" s="13">
        <f t="shared" si="30"/>
        <v>95.271400000000014</v>
      </c>
      <c r="T38" s="5">
        <f>SUM(G38:P38)</f>
        <v>94.738400000000013</v>
      </c>
      <c r="V38" s="13">
        <f>G38*100/T38</f>
        <v>60.630114082568412</v>
      </c>
      <c r="W38" s="13">
        <f>H38*100/T38</f>
        <v>0.42696520101669438</v>
      </c>
      <c r="X38" s="13">
        <f>I38*100/T38</f>
        <v>18.862467594977325</v>
      </c>
      <c r="Y38" s="13">
        <f>J38*100/T38</f>
        <v>3.1560592114707444</v>
      </c>
      <c r="Z38" s="13">
        <f>K38*100/T38</f>
        <v>0.14745868623493744</v>
      </c>
      <c r="AA38" s="13">
        <f>L38*100/T38</f>
        <v>0.73085464816800771</v>
      </c>
      <c r="AB38" s="13">
        <f>M38*100/T38</f>
        <v>2.6599562584970822</v>
      </c>
      <c r="AC38" s="13">
        <f>N38*100/T38</f>
        <v>3.8104928941168517</v>
      </c>
      <c r="AD38" s="13">
        <f>O38*100/T38</f>
        <v>9.5103991623248856</v>
      </c>
      <c r="AE38" s="13">
        <f>P38*100/T38</f>
        <v>6.5232260625047486E-2</v>
      </c>
      <c r="AF38" s="13">
        <f t="shared" si="31"/>
        <v>99.999999999999986</v>
      </c>
    </row>
    <row r="39" spans="1:32" x14ac:dyDescent="0.2">
      <c r="C39" s="12"/>
      <c r="D39" s="18" t="s">
        <v>133</v>
      </c>
      <c r="E39" s="27">
        <v>42948</v>
      </c>
      <c r="F39" s="32" t="s">
        <v>194</v>
      </c>
      <c r="G39" s="13">
        <v>56.98</v>
      </c>
      <c r="H39" s="13">
        <v>0.42359999999999998</v>
      </c>
      <c r="I39" s="13">
        <v>17.73</v>
      </c>
      <c r="J39" s="13">
        <v>3.08</v>
      </c>
      <c r="K39" s="13">
        <v>0.14319999999999999</v>
      </c>
      <c r="L39" s="13">
        <v>0.64359999999999995</v>
      </c>
      <c r="M39" s="13">
        <v>2.5499999999999998</v>
      </c>
      <c r="N39" s="13">
        <v>3.55</v>
      </c>
      <c r="O39" s="13">
        <v>8.85</v>
      </c>
      <c r="P39" s="13">
        <v>7.6100000000000001E-2</v>
      </c>
      <c r="Q39" s="13">
        <v>0</v>
      </c>
      <c r="R39" s="13">
        <v>0.52649999999999997</v>
      </c>
      <c r="S39" s="13">
        <f t="shared" si="30"/>
        <v>94.552999999999983</v>
      </c>
      <c r="T39" s="5">
        <f>SUM(G39:P39)</f>
        <v>94.026499999999984</v>
      </c>
      <c r="V39" s="13">
        <f>G39*100/T39</f>
        <v>60.599937251732236</v>
      </c>
      <c r="W39" s="13">
        <f>H39*100/T39</f>
        <v>0.45051129202937479</v>
      </c>
      <c r="X39" s="13">
        <f>I39*100/T39</f>
        <v>18.856386231541112</v>
      </c>
      <c r="Y39" s="13">
        <f>J39*100/T39</f>
        <v>3.2756722838774182</v>
      </c>
      <c r="Z39" s="13">
        <f>K39*100/T39</f>
        <v>0.15229749060105399</v>
      </c>
      <c r="AA39" s="13">
        <f>L39*100/T39</f>
        <v>0.68448788373490466</v>
      </c>
      <c r="AB39" s="13">
        <f>M39*100/T39</f>
        <v>2.7120014038595506</v>
      </c>
      <c r="AC39" s="13">
        <f>N39*100/T39</f>
        <v>3.7755313661574137</v>
      </c>
      <c r="AD39" s="13">
        <f>O39*100/T39</f>
        <v>9.4122401663360868</v>
      </c>
      <c r="AE39" s="13">
        <f>P39*100/T39</f>
        <v>8.093463013086738E-2</v>
      </c>
      <c r="AF39" s="13">
        <f t="shared" si="31"/>
        <v>100.00000000000001</v>
      </c>
    </row>
    <row r="40" spans="1:32" x14ac:dyDescent="0.2">
      <c r="B40" s="3"/>
      <c r="C40" s="12"/>
      <c r="D40" s="12"/>
      <c r="E40" s="12"/>
      <c r="F40" s="12"/>
      <c r="T40" s="5"/>
    </row>
    <row r="41" spans="1:32" ht="16" x14ac:dyDescent="0.2">
      <c r="A41" s="11" t="s">
        <v>175</v>
      </c>
      <c r="B41" s="3" t="s">
        <v>72</v>
      </c>
      <c r="C41" s="12" t="s">
        <v>180</v>
      </c>
      <c r="D41" s="12" t="s">
        <v>176</v>
      </c>
      <c r="E41" s="27">
        <v>43384</v>
      </c>
      <c r="F41" s="27" t="s">
        <v>191</v>
      </c>
      <c r="G41" s="13">
        <v>61.435000000000002</v>
      </c>
      <c r="H41" s="13">
        <v>0.42525000000000002</v>
      </c>
      <c r="I41" s="13">
        <v>18.465</v>
      </c>
      <c r="J41" s="13">
        <v>2.3899999999999997</v>
      </c>
      <c r="K41" s="13">
        <v>0.15675</v>
      </c>
      <c r="L41" s="13">
        <v>0.32889999999999997</v>
      </c>
      <c r="M41" s="13">
        <v>1.885</v>
      </c>
      <c r="N41" s="13">
        <v>4.3849999999999998</v>
      </c>
      <c r="O41" s="13">
        <v>7.3149999999999995</v>
      </c>
      <c r="P41" s="13">
        <v>2.8799999999999999E-2</v>
      </c>
      <c r="Q41" s="28">
        <v>2.5149999999999999E-2</v>
      </c>
      <c r="R41" s="28">
        <v>0.66149999999999998</v>
      </c>
      <c r="S41" s="13">
        <f t="shared" ref="S41" si="32">SUM(G41:R41)</f>
        <v>97.501350000000016</v>
      </c>
      <c r="T41" s="5">
        <f>SUM(G41:P41)</f>
        <v>96.814700000000016</v>
      </c>
      <c r="V41" s="13">
        <f>G41*100/T41</f>
        <v>63.456272652809943</v>
      </c>
      <c r="W41" s="13">
        <f>H41*100/T41</f>
        <v>0.43924114829669453</v>
      </c>
      <c r="X41" s="13">
        <f>I41*100/T41</f>
        <v>19.072516880184516</v>
      </c>
      <c r="Y41" s="13">
        <f>J41*100/T41</f>
        <v>2.4686333790219868</v>
      </c>
      <c r="Z41" s="13">
        <f>K41*100/T41</f>
        <v>0.16190723102999852</v>
      </c>
      <c r="AA41" s="13">
        <f>L41*100/T41</f>
        <v>0.33972113738926007</v>
      </c>
      <c r="AB41" s="13">
        <f>M41*100/T41</f>
        <v>1.9470183763416089</v>
      </c>
      <c r="AC41" s="13">
        <f>N41*100/T41</f>
        <v>4.529270864858332</v>
      </c>
      <c r="AD41" s="13">
        <f>O41*100/T41</f>
        <v>7.5556707813999306</v>
      </c>
      <c r="AE41" s="13">
        <f>P41*100/T41</f>
        <v>2.9747548667712644E-2</v>
      </c>
      <c r="AF41" s="13">
        <f t="shared" ref="AF41" si="33">SUM(V41:AE41)</f>
        <v>99.999999999999972</v>
      </c>
    </row>
    <row r="42" spans="1:32" ht="16" x14ac:dyDescent="0.2">
      <c r="B42" s="3"/>
      <c r="C42" s="12"/>
      <c r="D42" s="12"/>
      <c r="E42" s="27"/>
      <c r="F42" s="27"/>
      <c r="Q42" s="28"/>
      <c r="R42" s="28"/>
      <c r="T42" s="5"/>
    </row>
    <row r="43" spans="1:32" x14ac:dyDescent="0.2">
      <c r="A43" s="11" t="s">
        <v>73</v>
      </c>
      <c r="B43" s="3" t="s">
        <v>56</v>
      </c>
      <c r="C43" s="12" t="s">
        <v>185</v>
      </c>
      <c r="D43" s="12" t="s">
        <v>135</v>
      </c>
      <c r="E43" s="27">
        <v>42881</v>
      </c>
      <c r="F43" s="32" t="s">
        <v>194</v>
      </c>
      <c r="G43" s="13">
        <v>75.69</v>
      </c>
      <c r="H43" s="13">
        <v>7.9200000000000007E-2</v>
      </c>
      <c r="I43" s="13">
        <v>13.73</v>
      </c>
      <c r="J43" s="13">
        <v>0.59860000000000002</v>
      </c>
      <c r="K43" s="13">
        <v>0</v>
      </c>
      <c r="L43" s="13">
        <v>1.641</v>
      </c>
      <c r="M43" s="13">
        <v>3.1</v>
      </c>
      <c r="N43" s="13">
        <v>1.49</v>
      </c>
      <c r="O43" s="13">
        <v>3.32</v>
      </c>
      <c r="P43" s="13">
        <v>3.32E-2</v>
      </c>
      <c r="Q43" s="13">
        <v>0</v>
      </c>
      <c r="R43" s="13">
        <v>2.3999999999999998E-3</v>
      </c>
      <c r="S43" s="13">
        <f>SUM(G43:R43)</f>
        <v>99.684399999999982</v>
      </c>
      <c r="T43" s="5">
        <f>SUM(G43:P43)</f>
        <v>99.681999999999988</v>
      </c>
      <c r="V43" s="13">
        <f>G43*100/T43</f>
        <v>75.931462049316835</v>
      </c>
      <c r="W43" s="13">
        <f>H43*100/T43</f>
        <v>7.9452659457073513E-2</v>
      </c>
      <c r="X43" s="13">
        <f>I43*100/T43</f>
        <v>13.77380068618206</v>
      </c>
      <c r="Y43" s="13">
        <f>J43*100/T43</f>
        <v>0.60050962059348734</v>
      </c>
      <c r="Z43" s="13">
        <f>K43*100/T43</f>
        <v>0</v>
      </c>
      <c r="AA43" s="13">
        <f>L43*100/T43</f>
        <v>1.6462350273870912</v>
      </c>
      <c r="AB43" s="13">
        <f>M43*100/T43</f>
        <v>3.1098894484460589</v>
      </c>
      <c r="AC43" s="13">
        <f>N43*100/T43</f>
        <v>1.4947533155434283</v>
      </c>
      <c r="AD43" s="13">
        <f>O43*100/T43</f>
        <v>3.3305912802712632</v>
      </c>
      <c r="AE43" s="13">
        <f>P43*100/T43</f>
        <v>3.3305912802712626E-2</v>
      </c>
      <c r="AF43" s="13">
        <f>SUM(V43:AE43)</f>
        <v>100.00000000000001</v>
      </c>
    </row>
    <row r="44" spans="1:32" x14ac:dyDescent="0.2">
      <c r="C44" s="12"/>
      <c r="D44" s="12" t="s">
        <v>134</v>
      </c>
      <c r="E44" s="27">
        <v>42881</v>
      </c>
      <c r="F44" s="32" t="s">
        <v>194</v>
      </c>
      <c r="G44" s="13">
        <v>74.62</v>
      </c>
      <c r="H44" s="13">
        <v>8.5199999999999998E-2</v>
      </c>
      <c r="I44" s="13">
        <v>13.67</v>
      </c>
      <c r="J44" s="13">
        <v>0.52270000000000005</v>
      </c>
      <c r="K44" s="13">
        <v>2.1600000000000001E-2</v>
      </c>
      <c r="L44" s="13">
        <v>1.7</v>
      </c>
      <c r="M44" s="13">
        <v>3.29</v>
      </c>
      <c r="N44" s="13">
        <v>1.43</v>
      </c>
      <c r="O44" s="13">
        <v>3.37</v>
      </c>
      <c r="P44" s="13">
        <v>2.5999999999999999E-2</v>
      </c>
      <c r="Q44" s="13">
        <v>0</v>
      </c>
      <c r="R44" s="13">
        <v>1.66E-2</v>
      </c>
      <c r="S44" s="13">
        <f>SUM(G44:R44)</f>
        <v>98.752100000000027</v>
      </c>
      <c r="T44" s="5">
        <f>SUM(G44:P44)</f>
        <v>98.73550000000003</v>
      </c>
      <c r="V44" s="13">
        <f>G44*100/T44</f>
        <v>75.575654146684812</v>
      </c>
      <c r="W44" s="13">
        <f>H44*100/T44</f>
        <v>8.6291151612135422E-2</v>
      </c>
      <c r="X44" s="13">
        <f>I44*100/T44</f>
        <v>13.845070921806236</v>
      </c>
      <c r="Y44" s="13">
        <f>J44*100/T44</f>
        <v>0.52939418952656325</v>
      </c>
      <c r="Z44" s="13">
        <f>K44*100/T44</f>
        <v>2.1876629986175181E-2</v>
      </c>
      <c r="AA44" s="13">
        <f>L44*100/T44</f>
        <v>1.721771804467491</v>
      </c>
      <c r="AB44" s="13">
        <f>M44*100/T44</f>
        <v>3.3321348451164972</v>
      </c>
      <c r="AC44" s="13">
        <f>N44*100/T44</f>
        <v>1.4483139296403011</v>
      </c>
      <c r="AD44" s="13">
        <f>O44*100/T44</f>
        <v>3.4131594006208497</v>
      </c>
      <c r="AE44" s="13">
        <f>P44*100/T44</f>
        <v>2.6332980538914568E-2</v>
      </c>
      <c r="AF44" s="13">
        <f>SUM(V44:AE44)</f>
        <v>100</v>
      </c>
    </row>
    <row r="45" spans="1:32" x14ac:dyDescent="0.2">
      <c r="C45" s="12"/>
      <c r="D45" s="12"/>
      <c r="E45" s="27"/>
      <c r="F45" s="32"/>
      <c r="T45" s="5"/>
    </row>
    <row r="46" spans="1:32" x14ac:dyDescent="0.2">
      <c r="A46" s="11" t="s">
        <v>74</v>
      </c>
      <c r="B46" s="3" t="s">
        <v>72</v>
      </c>
      <c r="C46" s="12" t="s">
        <v>180</v>
      </c>
      <c r="D46" s="12" t="s">
        <v>136</v>
      </c>
      <c r="E46" s="27">
        <v>42948</v>
      </c>
      <c r="F46" s="32" t="s">
        <v>194</v>
      </c>
      <c r="G46" s="13">
        <v>57.77</v>
      </c>
      <c r="H46" s="13">
        <v>0.4985</v>
      </c>
      <c r="I46" s="13">
        <v>18.45</v>
      </c>
      <c r="J46" s="13">
        <v>3.96</v>
      </c>
      <c r="K46" s="13">
        <v>0.129</v>
      </c>
      <c r="L46" s="13">
        <v>1.0837000000000001</v>
      </c>
      <c r="M46" s="13">
        <v>3.32</v>
      </c>
      <c r="N46" s="13">
        <v>3.53</v>
      </c>
      <c r="O46" s="13">
        <v>8.49</v>
      </c>
      <c r="P46" s="13">
        <v>0.1429</v>
      </c>
      <c r="Q46" s="13">
        <v>0</v>
      </c>
      <c r="R46" s="13">
        <v>0.57889999999999997</v>
      </c>
      <c r="S46" s="13">
        <f t="shared" ref="S46:S48" si="34">SUM(G46:R46)</f>
        <v>97.952999999999989</v>
      </c>
      <c r="T46" s="5">
        <f>SUM(G46:P46)</f>
        <v>97.374099999999984</v>
      </c>
      <c r="V46" s="13">
        <f>G46*100/T46</f>
        <v>59.327891092189823</v>
      </c>
      <c r="W46" s="13">
        <f>H46*100/T46</f>
        <v>0.51194311423674277</v>
      </c>
      <c r="X46" s="13">
        <f>I46*100/T46</f>
        <v>18.947543545973726</v>
      </c>
      <c r="Y46" s="13">
        <f>J46*100/T46</f>
        <v>4.0667898342577757</v>
      </c>
      <c r="Z46" s="13">
        <f>K46*100/T46</f>
        <v>0.13247875975233664</v>
      </c>
      <c r="AA46" s="13">
        <f>L46*100/T46</f>
        <v>1.1129242786326141</v>
      </c>
      <c r="AB46" s="13">
        <f>M46*100/T46</f>
        <v>3.409530871145408</v>
      </c>
      <c r="AC46" s="13">
        <f>N46*100/T46</f>
        <v>3.6251939684166534</v>
      </c>
      <c r="AD46" s="13">
        <f>O46*100/T46</f>
        <v>8.7189509325375045</v>
      </c>
      <c r="AE46" s="13">
        <f>P46*100/T46</f>
        <v>0.14675360285743336</v>
      </c>
      <c r="AF46" s="13">
        <f t="shared" ref="AF46:AF48" si="35">SUM(V46:AE46)</f>
        <v>100.00000000000001</v>
      </c>
    </row>
    <row r="47" spans="1:32" x14ac:dyDescent="0.2">
      <c r="C47" s="12"/>
      <c r="D47" s="12" t="s">
        <v>137</v>
      </c>
      <c r="E47" s="27">
        <v>42948</v>
      </c>
      <c r="F47" s="32" t="s">
        <v>194</v>
      </c>
      <c r="G47" s="13">
        <v>56.04</v>
      </c>
      <c r="H47" s="13">
        <v>0.53949999999999998</v>
      </c>
      <c r="I47" s="13">
        <v>17.82</v>
      </c>
      <c r="J47" s="13">
        <v>4.4000000000000004</v>
      </c>
      <c r="K47" s="13">
        <v>0.14979999999999999</v>
      </c>
      <c r="L47" s="13">
        <v>1.1981999999999999</v>
      </c>
      <c r="M47" s="13">
        <v>3.37</v>
      </c>
      <c r="N47" s="13">
        <v>3.54</v>
      </c>
      <c r="O47" s="13">
        <v>8.09</v>
      </c>
      <c r="P47" s="13">
        <v>0.11169999999999999</v>
      </c>
      <c r="Q47" s="13">
        <v>0</v>
      </c>
      <c r="R47" s="13">
        <v>0.57779999999999998</v>
      </c>
      <c r="S47" s="13">
        <f t="shared" si="34"/>
        <v>95.837000000000003</v>
      </c>
      <c r="T47" s="5">
        <f>SUM(G47:P47)</f>
        <v>95.259200000000007</v>
      </c>
      <c r="V47" s="13">
        <f>G47*100/T47</f>
        <v>58.828963501688023</v>
      </c>
      <c r="W47" s="13">
        <f>H47*100/T47</f>
        <v>0.56634949695147552</v>
      </c>
      <c r="X47" s="13">
        <f>I47*100/T47</f>
        <v>18.706854561029274</v>
      </c>
      <c r="Y47" s="13">
        <f>J47*100/T47</f>
        <v>4.6189764348220441</v>
      </c>
      <c r="Z47" s="13">
        <f>K47*100/T47</f>
        <v>0.15725515225825953</v>
      </c>
      <c r="AA47" s="13">
        <f>L47*100/T47</f>
        <v>1.2578312645917662</v>
      </c>
      <c r="AB47" s="13">
        <f>M47*100/T47</f>
        <v>3.5377160421250649</v>
      </c>
      <c r="AC47" s="13">
        <f>N47*100/T47</f>
        <v>3.7161764952886438</v>
      </c>
      <c r="AD47" s="13">
        <f>O47*100/T47</f>
        <v>8.4926180358432557</v>
      </c>
      <c r="AE47" s="13">
        <f>P47*100/T47</f>
        <v>0.11725901540218686</v>
      </c>
      <c r="AF47" s="13">
        <f t="shared" si="35"/>
        <v>100</v>
      </c>
    </row>
    <row r="48" spans="1:32" x14ac:dyDescent="0.2">
      <c r="B48" s="3"/>
      <c r="C48" s="12"/>
      <c r="D48" s="18" t="s">
        <v>138</v>
      </c>
      <c r="E48" s="27">
        <v>42948</v>
      </c>
      <c r="F48" s="32" t="s">
        <v>194</v>
      </c>
      <c r="G48" s="13">
        <v>54.07</v>
      </c>
      <c r="H48" s="13">
        <v>0.53969999999999996</v>
      </c>
      <c r="I48" s="13">
        <v>17.68</v>
      </c>
      <c r="J48" s="13">
        <v>3.84</v>
      </c>
      <c r="K48" s="13">
        <v>0.1394</v>
      </c>
      <c r="L48" s="13">
        <v>1.155</v>
      </c>
      <c r="M48" s="13">
        <v>3.34</v>
      </c>
      <c r="N48" s="13">
        <v>3.52</v>
      </c>
      <c r="O48" s="13">
        <v>7.76</v>
      </c>
      <c r="P48" s="13">
        <v>0.1321</v>
      </c>
      <c r="Q48" s="13">
        <v>0</v>
      </c>
      <c r="R48" s="13">
        <v>0.60829999999999995</v>
      </c>
      <c r="S48" s="13">
        <f t="shared" si="34"/>
        <v>92.784500000000008</v>
      </c>
      <c r="T48" s="5">
        <f>SUM(G48:P48)</f>
        <v>92.176200000000009</v>
      </c>
      <c r="V48" s="13">
        <f>G48*100/T48</f>
        <v>58.659393639572897</v>
      </c>
      <c r="W48" s="13">
        <f>H48*100/T48</f>
        <v>0.58550905765262606</v>
      </c>
      <c r="X48" s="13">
        <f>I48*100/T48</f>
        <v>19.180656178058978</v>
      </c>
      <c r="Y48" s="13">
        <f>J48*100/T48</f>
        <v>4.1659343735150722</v>
      </c>
      <c r="Z48" s="13">
        <f>K48*100/T48</f>
        <v>0.15123209678854194</v>
      </c>
      <c r="AA48" s="13">
        <f>L48*100/T48</f>
        <v>1.2530349482838301</v>
      </c>
      <c r="AB48" s="13">
        <f>M48*100/T48</f>
        <v>3.6234950019636303</v>
      </c>
      <c r="AC48" s="13">
        <f>N48*100/T48</f>
        <v>3.818773175722149</v>
      </c>
      <c r="AD48" s="13">
        <f>O48*100/T48</f>
        <v>8.4186590464783748</v>
      </c>
      <c r="AE48" s="13">
        <f>P48*100/T48</f>
        <v>0.14331248196389088</v>
      </c>
      <c r="AF48" s="13">
        <f t="shared" si="35"/>
        <v>99.999999999999986</v>
      </c>
    </row>
    <row r="49" spans="1:55" ht="16" x14ac:dyDescent="0.2">
      <c r="B49" s="3"/>
      <c r="C49" s="12"/>
      <c r="D49" s="12"/>
      <c r="E49" s="27"/>
      <c r="F49" s="27"/>
      <c r="Q49" s="28"/>
      <c r="R49" s="28"/>
      <c r="T49" s="5"/>
    </row>
    <row r="50" spans="1:55" ht="16" x14ac:dyDescent="0.2">
      <c r="A50" s="11" t="s">
        <v>178</v>
      </c>
      <c r="B50" s="3" t="s">
        <v>72</v>
      </c>
      <c r="C50" s="12" t="s">
        <v>180</v>
      </c>
      <c r="D50" s="12" t="s">
        <v>179</v>
      </c>
      <c r="E50" s="27">
        <v>43384</v>
      </c>
      <c r="F50" s="27" t="s">
        <v>191</v>
      </c>
      <c r="G50" s="13">
        <v>56.540000000000006</v>
      </c>
      <c r="H50" s="13">
        <v>0.73365000000000002</v>
      </c>
      <c r="I50" s="13">
        <v>18.37</v>
      </c>
      <c r="J50" s="13">
        <v>5.6749999999999998</v>
      </c>
      <c r="K50" s="13">
        <v>0.13435</v>
      </c>
      <c r="L50" s="13">
        <v>1.95</v>
      </c>
      <c r="M50" s="13">
        <v>4.375</v>
      </c>
      <c r="N50" s="13">
        <v>3.1150000000000002</v>
      </c>
      <c r="O50" s="13">
        <v>7.69</v>
      </c>
      <c r="P50" s="13">
        <v>0.30395000000000005</v>
      </c>
      <c r="Q50" s="28">
        <v>0</v>
      </c>
      <c r="R50" s="28">
        <v>0.53944999999999999</v>
      </c>
      <c r="S50" s="13">
        <f t="shared" ref="S50" si="36">SUM(G50:R50)</f>
        <v>99.426400000000001</v>
      </c>
      <c r="T50" s="5">
        <f>SUM(G50:P50)</f>
        <v>98.886949999999999</v>
      </c>
      <c r="V50" s="13">
        <f>G50*100/T50</f>
        <v>57.17640194181336</v>
      </c>
      <c r="W50" s="13">
        <f>H50*100/T50</f>
        <v>0.7419078048215666</v>
      </c>
      <c r="X50" s="13">
        <f>I50*100/T50</f>
        <v>18.57676872428566</v>
      </c>
      <c r="Y50" s="13">
        <f>J50*100/T50</f>
        <v>5.7388765656135616</v>
      </c>
      <c r="Z50" s="13">
        <f>K50*100/T50</f>
        <v>0.13586221437712459</v>
      </c>
      <c r="AA50" s="13">
        <f>L50*100/T50</f>
        <v>1.9719487758495939</v>
      </c>
      <c r="AB50" s="13">
        <f>M50*100/T50</f>
        <v>4.4242440483804994</v>
      </c>
      <c r="AC50" s="13">
        <f>N50*100/T50</f>
        <v>3.1500617624469154</v>
      </c>
      <c r="AD50" s="13">
        <f>O50*100/T50</f>
        <v>7.7765569673248089</v>
      </c>
      <c r="AE50" s="13">
        <f>P50*100/T50</f>
        <v>0.30737119508691496</v>
      </c>
      <c r="AF50" s="13">
        <f t="shared" ref="AF50" si="37">SUM(V50:AE50)</f>
        <v>100.00000000000001</v>
      </c>
    </row>
    <row r="51" spans="1:55" x14ac:dyDescent="0.2">
      <c r="C51" s="12"/>
      <c r="D51" s="12"/>
      <c r="E51" s="12"/>
      <c r="F51" s="12"/>
      <c r="T51" s="5"/>
    </row>
    <row r="52" spans="1:55" ht="16" x14ac:dyDescent="0.2">
      <c r="A52" s="11" t="s">
        <v>75</v>
      </c>
      <c r="B52" s="3" t="s">
        <v>187</v>
      </c>
      <c r="C52" s="12" t="s">
        <v>186</v>
      </c>
      <c r="D52" s="12" t="s">
        <v>140</v>
      </c>
      <c r="E52" s="27">
        <v>42832</v>
      </c>
      <c r="F52" s="27" t="s">
        <v>192</v>
      </c>
      <c r="G52" s="13">
        <v>72.41</v>
      </c>
      <c r="H52" s="13">
        <v>0.11455000000000001</v>
      </c>
      <c r="I52" s="13">
        <v>14.91</v>
      </c>
      <c r="J52" s="13">
        <v>1.49</v>
      </c>
      <c r="K52" s="13">
        <v>2.4499999999999999E-3</v>
      </c>
      <c r="L52" s="13">
        <v>1.7637</v>
      </c>
      <c r="M52" s="13">
        <v>0.99625000000000008</v>
      </c>
      <c r="N52" s="13">
        <v>2.1550000000000002</v>
      </c>
      <c r="O52" s="13">
        <v>5.1099999999999994</v>
      </c>
      <c r="P52" s="13">
        <v>0.10450000000000001</v>
      </c>
      <c r="Q52" s="28">
        <v>0</v>
      </c>
      <c r="R52" s="13">
        <v>2.0650000000000002E-2</v>
      </c>
      <c r="S52" s="13">
        <f t="shared" ref="S52:S53" si="38">SUM(G52:R52)</f>
        <v>99.077099999999987</v>
      </c>
      <c r="T52" s="5">
        <f>SUM(G52:P52)</f>
        <v>99.056449999999984</v>
      </c>
      <c r="V52" s="13">
        <f>G52*100/T52</f>
        <v>73.099732526251458</v>
      </c>
      <c r="W52" s="13">
        <f>H52*100/T52</f>
        <v>0.1156411319000429</v>
      </c>
      <c r="X52" s="13">
        <f>I52*100/T52</f>
        <v>15.052023366474371</v>
      </c>
      <c r="Y52" s="13">
        <f>J52*100/T52</f>
        <v>1.5041928112707454</v>
      </c>
      <c r="Z52" s="13">
        <f>K52*100/T52</f>
        <v>2.4733371728948498E-3</v>
      </c>
      <c r="AA52" s="13">
        <f>L52*100/T52</f>
        <v>1.7804999068712843</v>
      </c>
      <c r="AB52" s="13">
        <f>M52*100/T52</f>
        <v>1.0057396565291814</v>
      </c>
      <c r="AC52" s="13">
        <f>N52*100/T52</f>
        <v>2.1755271867707764</v>
      </c>
      <c r="AD52" s="13">
        <f>O52*100/T52</f>
        <v>5.1586746748949714</v>
      </c>
      <c r="AE52" s="13">
        <f>P52*100/T52</f>
        <v>0.10549540186429054</v>
      </c>
      <c r="AF52" s="13">
        <f t="shared" ref="AF52:AF53" si="39">SUM(V52:AE52)</f>
        <v>100.00000000000003</v>
      </c>
      <c r="AH52" s="4">
        <v>43059</v>
      </c>
      <c r="AI52" s="14">
        <v>140.99058642619627</v>
      </c>
      <c r="AJ52" s="14">
        <v>94.213921722993831</v>
      </c>
      <c r="AK52" s="14">
        <v>7.0352822479589321</v>
      </c>
      <c r="AL52" s="14">
        <v>22.049588466503661</v>
      </c>
      <c r="AM52" s="14">
        <v>5.9706511104170721</v>
      </c>
      <c r="AN52" s="14">
        <v>762.04972593952709</v>
      </c>
      <c r="AO52" s="14">
        <v>24.306296480715986</v>
      </c>
      <c r="AP52" s="14">
        <v>42.549243302636363</v>
      </c>
      <c r="AQ52" s="14">
        <v>6.6599361322413371</v>
      </c>
      <c r="AR52" s="14">
        <v>1.7431655661764336</v>
      </c>
      <c r="AT52" s="14">
        <v>2.4938883562978189</v>
      </c>
      <c r="AU52" s="14">
        <v>2.7540343499900732</v>
      </c>
      <c r="AV52" s="14">
        <v>0.16419393766499635</v>
      </c>
      <c r="AW52" s="14">
        <v>0.49245208966261167</v>
      </c>
      <c r="AX52" s="14">
        <v>0.29099584158969266</v>
      </c>
      <c r="AY52" s="14">
        <v>3.4814815004887931</v>
      </c>
      <c r="AZ52" s="14">
        <v>0.84301357420848544</v>
      </c>
      <c r="BA52" s="14">
        <v>0.70478715184550289</v>
      </c>
      <c r="BB52" s="14">
        <v>0.18583718870665594</v>
      </c>
      <c r="BC52" s="14">
        <v>0.11986871770598326</v>
      </c>
    </row>
    <row r="53" spans="1:55" ht="16" x14ac:dyDescent="0.2">
      <c r="C53" s="12"/>
      <c r="D53" s="12" t="s">
        <v>139</v>
      </c>
      <c r="E53" s="27">
        <v>42832</v>
      </c>
      <c r="F53" s="27" t="s">
        <v>192</v>
      </c>
      <c r="G53" s="13">
        <v>73.36</v>
      </c>
      <c r="H53" s="13">
        <v>0.20019999999999999</v>
      </c>
      <c r="I53" s="13">
        <v>14.75</v>
      </c>
      <c r="J53" s="13">
        <v>1.1741999999999999</v>
      </c>
      <c r="K53" s="13">
        <v>1.95E-2</v>
      </c>
      <c r="L53" s="13">
        <v>2.19</v>
      </c>
      <c r="M53" s="13">
        <v>1.2583</v>
      </c>
      <c r="N53" s="13">
        <v>1.5939999999999999</v>
      </c>
      <c r="O53" s="13">
        <v>4.7149999999999999</v>
      </c>
      <c r="P53" s="13">
        <v>9.425E-2</v>
      </c>
      <c r="Q53" s="28">
        <v>0</v>
      </c>
      <c r="R53" s="13">
        <v>1.26E-2</v>
      </c>
      <c r="S53" s="13">
        <f t="shared" si="38"/>
        <v>99.368049999999997</v>
      </c>
      <c r="T53" s="5">
        <f>SUM(G53:P53)</f>
        <v>99.35544999999999</v>
      </c>
      <c r="V53" s="13">
        <f>G53*100/T53</f>
        <v>73.835909353739538</v>
      </c>
      <c r="W53" s="13">
        <f>H53*100/T53</f>
        <v>0.20149876025925101</v>
      </c>
      <c r="X53" s="13">
        <f>I53*100/T53</f>
        <v>14.845687881238524</v>
      </c>
      <c r="Y53" s="13">
        <f>J53*100/T53</f>
        <v>1.1818174040779847</v>
      </c>
      <c r="Z53" s="13">
        <f>K53*100/T53</f>
        <v>1.9626502622654321E-2</v>
      </c>
      <c r="AA53" s="13">
        <f>L53*100/T53</f>
        <v>2.2042072176211773</v>
      </c>
      <c r="AB53" s="13">
        <f>M53*100/T53</f>
        <v>1.2664629871838939</v>
      </c>
      <c r="AC53" s="13">
        <f>N53*100/T53</f>
        <v>1.6043407784877426</v>
      </c>
      <c r="AD53" s="13">
        <f>O53*100/T53</f>
        <v>4.7455876854264165</v>
      </c>
      <c r="AE53" s="13">
        <f>P53*100/T53</f>
        <v>9.486142934282922E-2</v>
      </c>
      <c r="AF53" s="13">
        <f t="shared" si="39"/>
        <v>100.00000000000001</v>
      </c>
      <c r="AH53" s="4">
        <v>43059</v>
      </c>
      <c r="AI53" s="14">
        <v>134.54405637336123</v>
      </c>
      <c r="AJ53" s="14">
        <v>48.386570846715898</v>
      </c>
      <c r="AK53" s="14">
        <v>5.3820718177591633</v>
      </c>
      <c r="AL53" s="14">
        <v>19.853269810503171</v>
      </c>
      <c r="AM53" s="14">
        <v>7.2651285801589962</v>
      </c>
      <c r="AN53" s="14">
        <v>475.74219946769239</v>
      </c>
      <c r="AO53" s="14">
        <v>21.93076218035554</v>
      </c>
      <c r="AP53" s="14">
        <v>40.932509322163313</v>
      </c>
      <c r="AQ53" s="14">
        <v>5.3677922782962817</v>
      </c>
      <c r="AR53" s="14">
        <v>1.9720625491130708</v>
      </c>
      <c r="AT53" s="14">
        <v>3.0723618091477229</v>
      </c>
      <c r="AU53" s="14">
        <v>3.519091930995593</v>
      </c>
      <c r="AV53" s="14">
        <v>0.13300150666121055</v>
      </c>
      <c r="AW53" s="14">
        <v>0.36115643066522873</v>
      </c>
      <c r="AX53" s="14">
        <v>0.31193653039414121</v>
      </c>
      <c r="AY53" s="14">
        <v>24.1269296524388</v>
      </c>
      <c r="AZ53" s="14">
        <v>0.4887593554005385</v>
      </c>
      <c r="BA53" s="14">
        <v>0.6750639229532116</v>
      </c>
      <c r="BB53" s="14">
        <v>0.23037225842128689</v>
      </c>
      <c r="BC53" s="14">
        <v>0.17793027069782189</v>
      </c>
    </row>
    <row r="54" spans="1:55" x14ac:dyDescent="0.2">
      <c r="B54" s="3"/>
      <c r="C54" s="12"/>
      <c r="D54" s="18"/>
      <c r="E54" s="27"/>
      <c r="F54" s="27"/>
      <c r="T54" s="5"/>
    </row>
    <row r="55" spans="1:55" ht="16" x14ac:dyDescent="0.2">
      <c r="A55" s="11" t="s">
        <v>76</v>
      </c>
      <c r="B55" s="3" t="s">
        <v>77</v>
      </c>
      <c r="C55" s="12" t="s">
        <v>181</v>
      </c>
      <c r="D55" s="12" t="s">
        <v>141</v>
      </c>
      <c r="E55" s="27">
        <v>42830</v>
      </c>
      <c r="F55" s="27" t="s">
        <v>191</v>
      </c>
      <c r="G55" s="13">
        <v>59.844999999999999</v>
      </c>
      <c r="H55" s="13">
        <v>0.373</v>
      </c>
      <c r="I55" s="13">
        <v>19.305</v>
      </c>
      <c r="J55" s="13">
        <v>2.915</v>
      </c>
      <c r="K55" s="13">
        <v>0.12685000000000002</v>
      </c>
      <c r="L55" s="13">
        <v>0.57095000000000007</v>
      </c>
      <c r="M55" s="13">
        <v>1.4313499999999999</v>
      </c>
      <c r="N55" s="13">
        <v>7.0749999999999993</v>
      </c>
      <c r="O55" s="13">
        <v>4.84</v>
      </c>
      <c r="P55" s="13">
        <v>0.10505</v>
      </c>
      <c r="Q55" s="28">
        <v>0</v>
      </c>
      <c r="R55" s="13">
        <v>0.44869999999999999</v>
      </c>
      <c r="S55" s="13">
        <f>SUM(G55:R55)</f>
        <v>97.035900000000012</v>
      </c>
      <c r="T55" s="5">
        <f>SUM(G55:P55)</f>
        <v>96.58720000000001</v>
      </c>
      <c r="V55" s="13">
        <f>G55*100/T55</f>
        <v>61.959555717527785</v>
      </c>
      <c r="W55" s="13">
        <f>H55*100/T55</f>
        <v>0.38617953517650366</v>
      </c>
      <c r="X55" s="13">
        <f>I55*100/T55</f>
        <v>19.987120446601619</v>
      </c>
      <c r="Y55" s="13">
        <f>J55*100/T55</f>
        <v>3.0179982440737487</v>
      </c>
      <c r="Z55" s="13">
        <f>K55*100/T55</f>
        <v>0.13133210197624531</v>
      </c>
      <c r="AA55" s="13">
        <f>L55*100/T55</f>
        <v>0.59112387562741231</v>
      </c>
      <c r="AB55" s="13">
        <f>M55*100/T55</f>
        <v>1.4819251412195402</v>
      </c>
      <c r="AC55" s="13">
        <f>N55*100/T55</f>
        <v>7.3249871618599549</v>
      </c>
      <c r="AD55" s="13">
        <f>O55*100/T55</f>
        <v>5.0110159524243372</v>
      </c>
      <c r="AE55" s="13">
        <f>P55*100/T55</f>
        <v>0.10876182351284643</v>
      </c>
      <c r="AF55" s="13">
        <f t="shared" ref="AF55" si="40">SUM(V55:AE55)</f>
        <v>100</v>
      </c>
      <c r="AH55" s="4">
        <v>43059</v>
      </c>
      <c r="AI55" s="14">
        <v>186.56782066639772</v>
      </c>
      <c r="AJ55" s="14">
        <v>111.56364177909725</v>
      </c>
      <c r="AK55" s="14">
        <v>23.008879025164269</v>
      </c>
      <c r="AL55" s="14">
        <v>228.39377536883842</v>
      </c>
      <c r="AM55" s="14">
        <v>39.095713945558025</v>
      </c>
      <c r="AN55" s="14">
        <v>54.789838383397225</v>
      </c>
      <c r="AO55" s="14">
        <v>52.36054389168379</v>
      </c>
      <c r="AP55" s="14">
        <v>94.428098284855338</v>
      </c>
      <c r="AQ55" s="14">
        <v>16.537262731237846</v>
      </c>
      <c r="AR55" s="14">
        <v>5.7121199934544791</v>
      </c>
      <c r="AT55" s="14">
        <v>2.4348300940083232</v>
      </c>
      <c r="AU55" s="14">
        <v>1.836537170928195</v>
      </c>
      <c r="AV55" s="14">
        <v>0.41097506082528701</v>
      </c>
      <c r="AW55" s="14">
        <v>1.7402636404872536</v>
      </c>
      <c r="AX55" s="14">
        <v>0.73811814918506435</v>
      </c>
      <c r="AY55" s="14">
        <v>1.1428335433045094</v>
      </c>
      <c r="AZ55" s="14">
        <v>0.64415587737210289</v>
      </c>
      <c r="BA55" s="14">
        <v>1.1815094589321715</v>
      </c>
      <c r="BB55" s="14">
        <v>0.38858095388544389</v>
      </c>
      <c r="BC55" s="14">
        <v>0.19398490252262224</v>
      </c>
    </row>
    <row r="57" spans="1:55" ht="16" x14ac:dyDescent="0.2">
      <c r="A57" s="11" t="s">
        <v>78</v>
      </c>
      <c r="B57" s="3" t="s">
        <v>79</v>
      </c>
      <c r="C57" s="12" t="s">
        <v>184</v>
      </c>
      <c r="D57" s="12" t="s">
        <v>142</v>
      </c>
      <c r="E57" s="27">
        <v>42830</v>
      </c>
      <c r="F57" s="27" t="s">
        <v>191</v>
      </c>
      <c r="G57" s="13">
        <v>66.31</v>
      </c>
      <c r="H57" s="13">
        <v>0.4531</v>
      </c>
      <c r="I57" s="13">
        <v>14.14</v>
      </c>
      <c r="J57" s="13">
        <v>3.08</v>
      </c>
      <c r="K57" s="13">
        <v>0.12859999999999999</v>
      </c>
      <c r="L57" s="13">
        <v>0.49490000000000001</v>
      </c>
      <c r="M57" s="13">
        <v>1.78</v>
      </c>
      <c r="N57" s="13">
        <v>4.58</v>
      </c>
      <c r="O57" s="13">
        <v>2.74</v>
      </c>
      <c r="P57" s="13">
        <v>9.4799999999999995E-2</v>
      </c>
      <c r="Q57" s="28">
        <v>0</v>
      </c>
      <c r="R57" s="13">
        <v>0.2447</v>
      </c>
      <c r="S57" s="13">
        <f t="shared" ref="S57:S58" si="41">SUM(G57:R57)</f>
        <v>94.04610000000001</v>
      </c>
      <c r="T57" s="5">
        <f>SUM(G57:P57)</f>
        <v>93.801400000000015</v>
      </c>
      <c r="V57" s="13">
        <f>G57*100/T57</f>
        <v>70.691908649551067</v>
      </c>
      <c r="W57" s="13">
        <f>H57*100/T57</f>
        <v>0.48304183093216085</v>
      </c>
      <c r="X57" s="13">
        <f>I57*100/T57</f>
        <v>15.074401874598884</v>
      </c>
      <c r="Y57" s="13">
        <f>J57*100/T57</f>
        <v>3.2835330815957966</v>
      </c>
      <c r="Z57" s="13">
        <f>K57*100/T57</f>
        <v>0.137098166978318</v>
      </c>
      <c r="AA57" s="13">
        <f>L57*100/T57</f>
        <v>0.52760406561096096</v>
      </c>
      <c r="AB57" s="13">
        <f>M57*100/T57</f>
        <v>1.8976262614417265</v>
      </c>
      <c r="AC57" s="13">
        <f>N57*100/T57</f>
        <v>4.882656335619723</v>
      </c>
      <c r="AD57" s="13">
        <f>O57*100/T57</f>
        <v>2.9210651440170396</v>
      </c>
      <c r="AE57" s="13">
        <f>P57*100/T57</f>
        <v>0.10106458965431218</v>
      </c>
      <c r="AF57" s="13">
        <f t="shared" ref="AF57:AF58" si="42">SUM(V57:AE57)</f>
        <v>100</v>
      </c>
      <c r="AH57" s="4">
        <v>43059</v>
      </c>
      <c r="AI57" s="14">
        <v>91.969420462044411</v>
      </c>
      <c r="AJ57" s="14">
        <v>70.677890697202528</v>
      </c>
      <c r="AK57" s="14">
        <v>49.881144396183913</v>
      </c>
      <c r="AL57" s="14">
        <v>328.71689040923661</v>
      </c>
      <c r="AM57" s="14">
        <v>12.85150553135027</v>
      </c>
      <c r="AN57" s="14">
        <v>467.54821037528455</v>
      </c>
      <c r="AO57" s="14">
        <v>25.703734091157983</v>
      </c>
      <c r="AP57" s="14">
        <v>56.464033750753877</v>
      </c>
      <c r="AQ57" s="14">
        <v>15.784175733196886</v>
      </c>
      <c r="AR57" s="14">
        <v>5.2686710108026826</v>
      </c>
      <c r="AT57" s="14">
        <v>1.6043441481442287</v>
      </c>
      <c r="AU57" s="14">
        <v>1.4822228457174151</v>
      </c>
      <c r="AV57" s="14">
        <v>0.77381245420741362</v>
      </c>
      <c r="AW57" s="14">
        <v>4.8184828995247813</v>
      </c>
      <c r="AX57" s="14">
        <v>0.32577185153693133</v>
      </c>
      <c r="AY57" s="14">
        <v>7.6293268061924264</v>
      </c>
      <c r="AZ57" s="14">
        <v>0.643021753451821</v>
      </c>
      <c r="BA57" s="14">
        <v>1.0598144944415631</v>
      </c>
      <c r="BB57" s="14">
        <v>0.49197679570250868</v>
      </c>
      <c r="BC57" s="14">
        <v>0.2839447751739636</v>
      </c>
    </row>
    <row r="58" spans="1:55" ht="16" x14ac:dyDescent="0.2">
      <c r="D58" s="12" t="s">
        <v>143</v>
      </c>
      <c r="E58" s="27">
        <v>42830</v>
      </c>
      <c r="F58" s="27" t="s">
        <v>191</v>
      </c>
      <c r="G58" s="13">
        <v>63.78</v>
      </c>
      <c r="H58" s="13">
        <v>0.45379999999999998</v>
      </c>
      <c r="I58" s="13">
        <v>14.28</v>
      </c>
      <c r="J58" s="13">
        <v>3.07</v>
      </c>
      <c r="K58" s="13">
        <v>8.1000000000000003E-2</v>
      </c>
      <c r="L58" s="13">
        <v>0.48370000000000002</v>
      </c>
      <c r="M58" s="13">
        <v>1.85</v>
      </c>
      <c r="N58" s="13">
        <v>4.29</v>
      </c>
      <c r="O58" s="13">
        <v>3.19</v>
      </c>
      <c r="P58" s="13">
        <v>7.0499999999999993E-2</v>
      </c>
      <c r="Q58" s="28">
        <v>0</v>
      </c>
      <c r="R58" s="13">
        <v>0.23169999999999999</v>
      </c>
      <c r="S58" s="13">
        <f t="shared" si="41"/>
        <v>91.780699999999996</v>
      </c>
      <c r="T58" s="5">
        <f>SUM(G58:P58)</f>
        <v>91.548999999999992</v>
      </c>
      <c r="V58" s="13">
        <f>G58*100/T58</f>
        <v>69.6676096953544</v>
      </c>
      <c r="W58" s="13">
        <f>H58*100/T58</f>
        <v>0.49569083223191951</v>
      </c>
      <c r="X58" s="13">
        <f>I58*100/T58</f>
        <v>15.598204240352162</v>
      </c>
      <c r="Y58" s="13">
        <f>J58*100/T58</f>
        <v>3.3533954494314524</v>
      </c>
      <c r="Z58" s="13">
        <f>K58*100/T58</f>
        <v>8.8477208926367304E-2</v>
      </c>
      <c r="AA58" s="13">
        <f>L58*100/T58</f>
        <v>0.52835093774918362</v>
      </c>
      <c r="AB58" s="13">
        <f>M58*100/T58</f>
        <v>2.0207757594293767</v>
      </c>
      <c r="AC58" s="13">
        <f>N58*100/T58</f>
        <v>4.6860151394335281</v>
      </c>
      <c r="AD58" s="13">
        <f>O58*100/T58</f>
        <v>3.4844727959890336</v>
      </c>
      <c r="AE58" s="13">
        <f>P58*100/T58</f>
        <v>7.7007941102578942E-2</v>
      </c>
      <c r="AF58" s="13">
        <f t="shared" si="42"/>
        <v>99.999999999999972</v>
      </c>
    </row>
    <row r="59" spans="1:55" x14ac:dyDescent="0.2">
      <c r="A59" s="15"/>
      <c r="B59" s="31"/>
      <c r="C59" s="15"/>
      <c r="D59" s="13"/>
      <c r="E59" s="13"/>
      <c r="F59" s="13"/>
    </row>
    <row r="60" spans="1:55" ht="16" x14ac:dyDescent="0.2">
      <c r="A60" s="11" t="s">
        <v>80</v>
      </c>
      <c r="B60" s="3" t="s">
        <v>187</v>
      </c>
      <c r="C60" s="12" t="s">
        <v>186</v>
      </c>
      <c r="D60" s="13" t="s">
        <v>144</v>
      </c>
      <c r="E60" s="27">
        <v>42829</v>
      </c>
      <c r="F60" s="27" t="s">
        <v>189</v>
      </c>
      <c r="G60" s="13">
        <v>72.655000000000001</v>
      </c>
      <c r="H60" s="13">
        <v>0.10775</v>
      </c>
      <c r="I60" s="13">
        <v>12.984999999999999</v>
      </c>
      <c r="J60" s="13">
        <v>1.395</v>
      </c>
      <c r="K60" s="13">
        <v>1.8950000000000002E-2</v>
      </c>
      <c r="L60" s="13">
        <v>3.0449999999999999</v>
      </c>
      <c r="M60" s="13">
        <v>1.20475</v>
      </c>
      <c r="N60" s="13">
        <v>1.5</v>
      </c>
      <c r="O60" s="13">
        <v>4.55</v>
      </c>
      <c r="P60" s="13">
        <v>5.8499999999999996E-2</v>
      </c>
      <c r="Q60" s="28">
        <v>0</v>
      </c>
      <c r="R60" s="13">
        <v>1.055E-2</v>
      </c>
      <c r="S60" s="13">
        <f>SUM(G60:R60)</f>
        <v>97.530499999999989</v>
      </c>
      <c r="T60" s="5">
        <f>SUM(G60:P60)</f>
        <v>97.519949999999994</v>
      </c>
      <c r="V60" s="13">
        <f>G60*100/T60</f>
        <v>74.502704318449716</v>
      </c>
      <c r="W60" s="13">
        <f>H60*100/T60</f>
        <v>0.11049021251549043</v>
      </c>
      <c r="X60" s="13">
        <f>I60*100/T60</f>
        <v>13.315224218224067</v>
      </c>
      <c r="Y60" s="13">
        <f>J60*100/T60</f>
        <v>1.4304765332631939</v>
      </c>
      <c r="Z60" s="13">
        <f>K60*100/T60</f>
        <v>1.9431921365833354E-2</v>
      </c>
      <c r="AA60" s="13">
        <f>L60*100/T60</f>
        <v>3.1224380242196599</v>
      </c>
      <c r="AB60" s="13">
        <f>M60*100/T60</f>
        <v>1.2353882461998802</v>
      </c>
      <c r="AC60" s="13">
        <f>N60*100/T60</f>
        <v>1.5381468099604236</v>
      </c>
      <c r="AD60" s="13">
        <f>O60*100/T60</f>
        <v>4.6657119902132846</v>
      </c>
      <c r="AE60" s="13">
        <f>P60*100/T60</f>
        <v>5.9987725588456518E-2</v>
      </c>
      <c r="AF60" s="13">
        <f t="shared" ref="AF60" si="43">SUM(V60:AE60)</f>
        <v>99.999999999999986</v>
      </c>
      <c r="AH60" s="4">
        <v>43059</v>
      </c>
      <c r="AI60" s="14">
        <v>134.60323038265329</v>
      </c>
      <c r="AJ60" s="14">
        <v>67.917708808666717</v>
      </c>
      <c r="AK60" s="14">
        <v>4.1805137008354381</v>
      </c>
      <c r="AL60" s="14">
        <v>17.132803703998626</v>
      </c>
      <c r="AM60" s="14">
        <v>4.7388368405861723</v>
      </c>
      <c r="AN60" s="14">
        <v>580.89607931309467</v>
      </c>
      <c r="AO60" s="14">
        <v>20.420531691172833</v>
      </c>
      <c r="AP60" s="14">
        <v>37.956870848431201</v>
      </c>
      <c r="AQ60" s="14">
        <v>3.6282808895236185</v>
      </c>
      <c r="AR60" s="14">
        <v>1.685426176887505</v>
      </c>
      <c r="AT60" s="14">
        <v>3.6507275696091979</v>
      </c>
      <c r="AU60" s="14">
        <v>3.39446476698954</v>
      </c>
      <c r="AV60" s="14">
        <v>0.13782405722861496</v>
      </c>
      <c r="AW60" s="14">
        <v>0.48275571743967183</v>
      </c>
      <c r="AX60" s="14">
        <v>0.21628521662815881</v>
      </c>
      <c r="AY60" s="14">
        <v>5.6727770900706087</v>
      </c>
      <c r="AZ60" s="14">
        <v>0.38864000222946565</v>
      </c>
      <c r="BA60" s="14">
        <v>0.67099029182853553</v>
      </c>
      <c r="BB60" s="14">
        <v>0.19493837811957043</v>
      </c>
      <c r="BC60" s="14">
        <v>9.2581993608530422E-2</v>
      </c>
    </row>
    <row r="61" spans="1:55" x14ac:dyDescent="0.2">
      <c r="A61" s="15"/>
      <c r="B61" s="31"/>
      <c r="C61" s="15"/>
      <c r="D61" s="13"/>
      <c r="E61" s="13"/>
      <c r="F61" s="13"/>
    </row>
    <row r="62" spans="1:55" ht="16" x14ac:dyDescent="0.2">
      <c r="A62" s="11" t="s">
        <v>81</v>
      </c>
      <c r="B62" s="3" t="s">
        <v>187</v>
      </c>
      <c r="C62" s="12" t="s">
        <v>186</v>
      </c>
      <c r="D62" s="13" t="s">
        <v>145</v>
      </c>
      <c r="E62" s="27">
        <v>42830</v>
      </c>
      <c r="F62" s="27" t="s">
        <v>191</v>
      </c>
      <c r="G62" s="13">
        <v>75.22</v>
      </c>
      <c r="H62" s="13">
        <v>0.1195</v>
      </c>
      <c r="I62" s="13">
        <v>13.12</v>
      </c>
      <c r="J62" s="13">
        <v>0.94620000000000004</v>
      </c>
      <c r="K62" s="13">
        <v>7.7999999999999996E-3</v>
      </c>
      <c r="L62" s="13">
        <v>2.73</v>
      </c>
      <c r="M62" s="13">
        <v>2.0299999999999998</v>
      </c>
      <c r="N62" s="13">
        <v>0.95640000000000003</v>
      </c>
      <c r="O62" s="13">
        <v>3.53</v>
      </c>
      <c r="P62" s="13">
        <v>5.4199999999999998E-2</v>
      </c>
      <c r="Q62" s="28">
        <v>0</v>
      </c>
      <c r="R62" s="13">
        <v>1.7500000000000002E-2</v>
      </c>
      <c r="S62" s="13">
        <f>SUM(G62:R62)</f>
        <v>98.731600000000014</v>
      </c>
      <c r="T62" s="5">
        <f>SUM(G62:P62)</f>
        <v>98.714100000000016</v>
      </c>
      <c r="V62" s="13">
        <f>G62*100/T62</f>
        <v>76.199853921577557</v>
      </c>
      <c r="W62" s="13">
        <f>H62*100/T62</f>
        <v>0.12105666768982341</v>
      </c>
      <c r="X62" s="13">
        <f>I62*100/T62</f>
        <v>13.290907783183961</v>
      </c>
      <c r="Y62" s="13">
        <f>J62*100/T62</f>
        <v>0.95852568174151398</v>
      </c>
      <c r="Z62" s="13">
        <f>K62*100/T62</f>
        <v>7.9016067613441217E-3</v>
      </c>
      <c r="AA62" s="13">
        <f>L62*100/T62</f>
        <v>2.765562366470443</v>
      </c>
      <c r="AB62" s="13">
        <f>M62*100/T62</f>
        <v>2.056443810965201</v>
      </c>
      <c r="AC62" s="13">
        <f>N62*100/T62</f>
        <v>0.96885855212173322</v>
      </c>
      <c r="AD62" s="13">
        <f>O62*100/T62</f>
        <v>3.5759835727621478</v>
      </c>
      <c r="AE62" s="13">
        <f>P62*100/T62</f>
        <v>5.4906036726263006E-2</v>
      </c>
      <c r="AF62" s="13">
        <f t="shared" ref="AF62" si="44">SUM(V62:AE62)</f>
        <v>100.00000000000003</v>
      </c>
    </row>
    <row r="63" spans="1:55" x14ac:dyDescent="0.2">
      <c r="A63" s="15"/>
      <c r="B63" s="31"/>
      <c r="C63" s="15"/>
      <c r="D63" s="13"/>
      <c r="E63" s="13"/>
      <c r="F63" s="13"/>
    </row>
    <row r="64" spans="1:55" ht="16" x14ac:dyDescent="0.2">
      <c r="A64" s="11" t="s">
        <v>82</v>
      </c>
      <c r="B64" s="3" t="s">
        <v>187</v>
      </c>
      <c r="C64" s="12" t="s">
        <v>186</v>
      </c>
      <c r="D64" s="13" t="s">
        <v>146</v>
      </c>
      <c r="E64" s="27">
        <v>42832</v>
      </c>
      <c r="F64" s="27" t="s">
        <v>191</v>
      </c>
      <c r="G64" s="13">
        <v>72.77</v>
      </c>
      <c r="H64" s="13">
        <v>6.9699999999999998E-2</v>
      </c>
      <c r="I64" s="13">
        <v>15.51</v>
      </c>
      <c r="J64" s="13">
        <v>1.2427999999999999</v>
      </c>
      <c r="K64" s="13">
        <v>1.47E-2</v>
      </c>
      <c r="L64" s="13">
        <v>2.44</v>
      </c>
      <c r="M64" s="13">
        <v>1.76</v>
      </c>
      <c r="N64" s="13">
        <v>1.1273</v>
      </c>
      <c r="O64" s="13">
        <v>4.17</v>
      </c>
      <c r="P64" s="13">
        <v>8.2799999999999999E-2</v>
      </c>
      <c r="Q64" s="28">
        <v>0</v>
      </c>
      <c r="R64" s="13">
        <v>0</v>
      </c>
      <c r="S64" s="13">
        <f t="shared" ref="S64:S65" si="45">SUM(G64:R64)</f>
        <v>99.187300000000022</v>
      </c>
      <c r="T64" s="5">
        <f>SUM(G64:P64)</f>
        <v>99.187300000000022</v>
      </c>
      <c r="V64" s="13">
        <f>G64*100/T64</f>
        <v>73.366247493378665</v>
      </c>
      <c r="W64" s="13">
        <f>H64*100/T64</f>
        <v>7.0271093174226931E-2</v>
      </c>
      <c r="X64" s="13">
        <f>I64*100/T64</f>
        <v>15.637082570046767</v>
      </c>
      <c r="Y64" s="13">
        <f>J64*100/T64</f>
        <v>1.2529829927823417</v>
      </c>
      <c r="Z64" s="13">
        <f>K64*100/T64</f>
        <v>1.4820445762713569E-2</v>
      </c>
      <c r="AA64" s="13">
        <f>L64*100/T64</f>
        <v>2.4599923578925926</v>
      </c>
      <c r="AB64" s="13">
        <f>M64*100/T64</f>
        <v>1.7744207171684274</v>
      </c>
      <c r="AC64" s="13">
        <f>N64*100/T64</f>
        <v>1.1365366332181637</v>
      </c>
      <c r="AD64" s="13">
        <f>O64*100/T64</f>
        <v>4.2041672673820125</v>
      </c>
      <c r="AE64" s="13">
        <f>P64*100/T64</f>
        <v>8.3478429194060108E-2</v>
      </c>
      <c r="AF64" s="13">
        <f t="shared" ref="AF64:AF65" si="46">SUM(V64:AE64)</f>
        <v>99.999999999999972</v>
      </c>
    </row>
    <row r="65" spans="1:55" ht="16" x14ac:dyDescent="0.2">
      <c r="A65" s="15"/>
      <c r="B65" s="31"/>
      <c r="C65" s="15"/>
      <c r="D65" s="13" t="s">
        <v>147</v>
      </c>
      <c r="E65" s="27">
        <v>42832</v>
      </c>
      <c r="F65" s="27" t="s">
        <v>189</v>
      </c>
      <c r="G65" s="13">
        <v>71.42</v>
      </c>
      <c r="H65" s="13">
        <v>0.15040000000000001</v>
      </c>
      <c r="I65" s="13">
        <v>16.09</v>
      </c>
      <c r="J65" s="13">
        <v>1.76</v>
      </c>
      <c r="K65" s="13">
        <v>4.2999999999999997E-2</v>
      </c>
      <c r="L65" s="13">
        <v>2.41</v>
      </c>
      <c r="M65" s="13">
        <v>1.69</v>
      </c>
      <c r="N65" s="13">
        <v>1.44</v>
      </c>
      <c r="O65" s="13">
        <v>4.43</v>
      </c>
      <c r="P65" s="13">
        <v>6.8400000000000002E-2</v>
      </c>
      <c r="Q65" s="28">
        <v>0</v>
      </c>
      <c r="R65" s="13">
        <v>1.24E-2</v>
      </c>
      <c r="S65" s="13">
        <f t="shared" si="45"/>
        <v>99.514200000000002</v>
      </c>
      <c r="T65" s="5">
        <f>SUM(G65:P65)</f>
        <v>99.501800000000003</v>
      </c>
      <c r="V65" s="13">
        <f>G65*100/T65</f>
        <v>71.777595983188235</v>
      </c>
      <c r="W65" s="13">
        <f>H65*100/T65</f>
        <v>0.15115304446753727</v>
      </c>
      <c r="X65" s="13">
        <f>I65*100/T65</f>
        <v>16.170561738581615</v>
      </c>
      <c r="Y65" s="13">
        <f>J65*100/T65</f>
        <v>1.7688122224924574</v>
      </c>
      <c r="Z65" s="13">
        <f>K65*100/T65</f>
        <v>4.3215298617713442E-2</v>
      </c>
      <c r="AA65" s="13">
        <f>L65*100/T65</f>
        <v>2.422066736481149</v>
      </c>
      <c r="AB65" s="13">
        <f>M65*100/T65</f>
        <v>1.6984617363705983</v>
      </c>
      <c r="AC65" s="13">
        <f>N65*100/T65</f>
        <v>1.4472100002211015</v>
      </c>
      <c r="AD65" s="13">
        <f>O65*100/T65</f>
        <v>4.452180764569083</v>
      </c>
      <c r="AE65" s="13">
        <f>P65*100/T65</f>
        <v>6.8742475010502319E-2</v>
      </c>
      <c r="AF65" s="13">
        <f t="shared" si="46"/>
        <v>99.999999999999986</v>
      </c>
    </row>
    <row r="66" spans="1:55" x14ac:dyDescent="0.2">
      <c r="A66" s="15"/>
      <c r="B66" s="31"/>
      <c r="C66" s="15"/>
      <c r="D66" s="13"/>
      <c r="E66" s="13"/>
      <c r="F66" s="13"/>
    </row>
    <row r="67" spans="1:55" ht="16" x14ac:dyDescent="0.2">
      <c r="A67" s="11" t="s">
        <v>83</v>
      </c>
      <c r="B67" s="3" t="s">
        <v>72</v>
      </c>
      <c r="C67" s="12" t="s">
        <v>181</v>
      </c>
      <c r="D67" s="13" t="s">
        <v>148</v>
      </c>
      <c r="E67" s="27">
        <v>42832</v>
      </c>
      <c r="F67" s="27" t="s">
        <v>189</v>
      </c>
      <c r="G67" s="13">
        <v>60.82</v>
      </c>
      <c r="H67" s="13">
        <v>0.37140000000000001</v>
      </c>
      <c r="I67" s="13">
        <v>18.45</v>
      </c>
      <c r="J67" s="13">
        <v>3.26</v>
      </c>
      <c r="K67" s="13">
        <v>0.13009999999999999</v>
      </c>
      <c r="L67" s="13">
        <v>0.77470000000000006</v>
      </c>
      <c r="M67" s="13">
        <v>1.68</v>
      </c>
      <c r="N67" s="13">
        <v>4.38</v>
      </c>
      <c r="O67" s="13">
        <v>7.74</v>
      </c>
      <c r="P67" s="13">
        <v>0.12230000000000001</v>
      </c>
      <c r="Q67" s="28">
        <v>0</v>
      </c>
      <c r="R67" s="13">
        <v>0.37209999999999999</v>
      </c>
      <c r="S67" s="13">
        <f>SUM(G67:R67)</f>
        <v>98.1006</v>
      </c>
      <c r="T67" s="5">
        <f>SUM(G67:P67)</f>
        <v>97.728499999999997</v>
      </c>
      <c r="V67" s="13">
        <f>G67*100/T67</f>
        <v>62.233637065953126</v>
      </c>
      <c r="W67" s="13">
        <f>H67*100/T67</f>
        <v>0.38003243680195647</v>
      </c>
      <c r="X67" s="13">
        <f>I67*100/T67</f>
        <v>18.878832684426754</v>
      </c>
      <c r="Y67" s="13">
        <f>J67*100/T67</f>
        <v>3.3357720623973561</v>
      </c>
      <c r="Z67" s="13">
        <f>K67*100/T67</f>
        <v>0.13312390960671658</v>
      </c>
      <c r="AA67" s="13">
        <f>L67*100/T67</f>
        <v>0.79270632415313858</v>
      </c>
      <c r="AB67" s="13">
        <f>M67*100/T67</f>
        <v>1.7190481793949566</v>
      </c>
      <c r="AC67" s="13">
        <f>N67*100/T67</f>
        <v>4.4818041819939936</v>
      </c>
      <c r="AD67" s="13">
        <f>O67*100/T67</f>
        <v>7.9199005407839067</v>
      </c>
      <c r="AE67" s="13">
        <f>P67*100/T67</f>
        <v>0.12514261448809713</v>
      </c>
      <c r="AF67" s="13">
        <f t="shared" ref="AF67" si="47">SUM(V67:AE67)</f>
        <v>100.00000000000001</v>
      </c>
      <c r="AH67" s="4">
        <v>43059</v>
      </c>
      <c r="AI67" s="14">
        <v>227.67778608203542</v>
      </c>
      <c r="AJ67" s="14">
        <v>373.81416035682832</v>
      </c>
      <c r="AK67" s="14">
        <v>20.44211348245075</v>
      </c>
      <c r="AL67" s="14">
        <v>182.94718659872439</v>
      </c>
      <c r="AM67" s="14">
        <v>28.870445383472358</v>
      </c>
      <c r="AN67" s="14">
        <v>360.59959937550263</v>
      </c>
      <c r="AO67" s="14">
        <v>42.272046094264283</v>
      </c>
      <c r="AP67" s="14">
        <v>79.155091014721961</v>
      </c>
      <c r="AQ67" s="14">
        <v>13.328585662253399</v>
      </c>
      <c r="AR67" s="14">
        <v>4.7715673938846042</v>
      </c>
      <c r="AT67" s="14">
        <v>3.3871833274956504</v>
      </c>
      <c r="AU67" s="14">
        <v>2.7063995475809102</v>
      </c>
      <c r="AV67" s="14">
        <v>0.30226512907330505</v>
      </c>
      <c r="AW67" s="14">
        <v>0.95112518998561435</v>
      </c>
      <c r="AX67" s="14">
        <v>0.43095153332666297</v>
      </c>
      <c r="AY67" s="14">
        <v>3.1461527776806708</v>
      </c>
      <c r="AZ67" s="14">
        <v>0.85005655566190419</v>
      </c>
      <c r="BA67" s="14">
        <v>0.88388462711271787</v>
      </c>
      <c r="BB67" s="14">
        <v>0.34916570787422474</v>
      </c>
      <c r="BC67" s="14">
        <v>0.17479624222708881</v>
      </c>
    </row>
    <row r="68" spans="1:55" x14ac:dyDescent="0.2">
      <c r="A68" s="15"/>
      <c r="B68" s="31"/>
      <c r="C68" s="15"/>
      <c r="D68" s="13"/>
      <c r="E68" s="13"/>
      <c r="F68" s="13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</row>
    <row r="69" spans="1:55" ht="16" x14ac:dyDescent="0.2">
      <c r="A69" s="11" t="s">
        <v>84</v>
      </c>
      <c r="B69" s="3" t="s">
        <v>85</v>
      </c>
      <c r="C69" s="13" t="s">
        <v>183</v>
      </c>
      <c r="D69" s="13" t="s">
        <v>149</v>
      </c>
      <c r="E69" s="27">
        <v>42832</v>
      </c>
      <c r="F69" s="32" t="s">
        <v>193</v>
      </c>
      <c r="G69" s="13">
        <v>75.35499999999999</v>
      </c>
      <c r="H69" s="13">
        <v>0.1012</v>
      </c>
      <c r="I69" s="13">
        <v>13.01</v>
      </c>
      <c r="J69" s="13">
        <v>1.4</v>
      </c>
      <c r="K69" s="13">
        <v>2.6349999999999998E-2</v>
      </c>
      <c r="L69" s="13">
        <v>3.175E-2</v>
      </c>
      <c r="M69" s="13">
        <v>0.83450000000000002</v>
      </c>
      <c r="N69" s="13">
        <v>2.95</v>
      </c>
      <c r="O69" s="13">
        <v>4.5949999999999998</v>
      </c>
      <c r="P69" s="13">
        <v>0</v>
      </c>
      <c r="Q69" s="28">
        <v>0</v>
      </c>
      <c r="R69" s="13">
        <v>0.11465</v>
      </c>
      <c r="S69" s="13">
        <f>SUM(G69:R69)</f>
        <v>98.418450000000007</v>
      </c>
      <c r="T69" s="5">
        <f>SUM(G69:P69)</f>
        <v>98.30380000000001</v>
      </c>
      <c r="V69" s="13">
        <f>G69*100/T69</f>
        <v>76.655225942435578</v>
      </c>
      <c r="W69" s="13">
        <f>H69*100/T69</f>
        <v>0.10294617298619177</v>
      </c>
      <c r="X69" s="13">
        <f>I69*100/T69</f>
        <v>13.234483305833548</v>
      </c>
      <c r="Y69" s="13">
        <f>J69*100/T69</f>
        <v>1.4241565432872381</v>
      </c>
      <c r="Z69" s="13">
        <f>K69*100/T69</f>
        <v>2.6804660654013369E-2</v>
      </c>
      <c r="AA69" s="13">
        <f>L69*100/T69</f>
        <v>3.2297835892406999E-2</v>
      </c>
      <c r="AB69" s="13">
        <f>M69*100/T69</f>
        <v>0.84889902526657157</v>
      </c>
      <c r="AC69" s="13">
        <f>N69*100/T69</f>
        <v>3.000901287640966</v>
      </c>
      <c r="AD69" s="13">
        <f>O69*100/T69</f>
        <v>4.6742852260034704</v>
      </c>
      <c r="AE69" s="13">
        <f>P69*100/T69</f>
        <v>0</v>
      </c>
      <c r="AF69" s="13">
        <f t="shared" ref="AF69" si="48">SUM(V69:AE69)</f>
        <v>100</v>
      </c>
    </row>
    <row r="70" spans="1:55" x14ac:dyDescent="0.2">
      <c r="A70" s="15"/>
      <c r="B70" s="31"/>
      <c r="C70" s="15"/>
      <c r="D70" s="13"/>
      <c r="E70" s="13"/>
      <c r="F70" s="13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</row>
    <row r="71" spans="1:55" ht="16" x14ac:dyDescent="0.2">
      <c r="A71" s="11" t="s">
        <v>86</v>
      </c>
      <c r="B71" s="3" t="s">
        <v>187</v>
      </c>
      <c r="C71" s="12" t="s">
        <v>186</v>
      </c>
      <c r="D71" s="13" t="s">
        <v>150</v>
      </c>
      <c r="E71" s="27">
        <v>42832</v>
      </c>
      <c r="F71" s="27" t="s">
        <v>189</v>
      </c>
      <c r="G71" s="13">
        <v>72.47999999999999</v>
      </c>
      <c r="H71" s="13">
        <v>7.6300000000000007E-2</v>
      </c>
      <c r="I71" s="13">
        <v>14.115</v>
      </c>
      <c r="J71" s="13">
        <v>1.69</v>
      </c>
      <c r="K71" s="13">
        <v>0</v>
      </c>
      <c r="L71" s="13">
        <v>3.6150000000000002</v>
      </c>
      <c r="M71" s="13">
        <v>1.78</v>
      </c>
      <c r="N71" s="13">
        <v>1.3431999999999999</v>
      </c>
      <c r="O71" s="13">
        <v>4.0449999999999999</v>
      </c>
      <c r="P71" s="13">
        <v>4.9600000000000005E-2</v>
      </c>
      <c r="Q71" s="28">
        <v>0</v>
      </c>
      <c r="R71" s="13">
        <v>4.0000000000000001E-3</v>
      </c>
      <c r="S71" s="13">
        <f>SUM(G71:R71)</f>
        <v>99.198099999999982</v>
      </c>
      <c r="T71" s="5">
        <f>SUM(G71:P71)</f>
        <v>99.194099999999978</v>
      </c>
      <c r="V71" s="13">
        <f>G71*100/T71</f>
        <v>73.068861958523755</v>
      </c>
      <c r="W71" s="13">
        <f>H71*100/T71</f>
        <v>7.6919897453578412E-2</v>
      </c>
      <c r="X71" s="13">
        <f>I71*100/T71</f>
        <v>14.229676966674432</v>
      </c>
      <c r="Y71" s="13">
        <f>J71*100/T71</f>
        <v>1.7037303629953802</v>
      </c>
      <c r="Z71" s="13">
        <f>K71*100/T71</f>
        <v>0</v>
      </c>
      <c r="AA71" s="13">
        <f>L71*100/T71</f>
        <v>3.6443699776498812</v>
      </c>
      <c r="AB71" s="13">
        <f>M71*100/T71</f>
        <v>1.7944615657584477</v>
      </c>
      <c r="AC71" s="13">
        <f>N71*100/T71</f>
        <v>1.3541127950150262</v>
      </c>
      <c r="AD71" s="13">
        <f>O71*100/T71</f>
        <v>4.0778635019623151</v>
      </c>
      <c r="AE71" s="13">
        <f>P71*100/T71</f>
        <v>5.00029739672017E-2</v>
      </c>
      <c r="AF71" s="13">
        <f t="shared" ref="AF71" si="49">SUM(V71:AE71)</f>
        <v>100.00000000000003</v>
      </c>
    </row>
    <row r="72" spans="1:55" x14ac:dyDescent="0.2">
      <c r="A72" s="15"/>
      <c r="B72" s="31"/>
      <c r="C72" s="15"/>
      <c r="D72" s="13"/>
      <c r="E72" s="13"/>
      <c r="F72" s="13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</row>
    <row r="73" spans="1:55" ht="16" x14ac:dyDescent="0.2">
      <c r="A73" s="11" t="s">
        <v>87</v>
      </c>
      <c r="B73" s="3" t="s">
        <v>72</v>
      </c>
      <c r="C73" s="13" t="s">
        <v>182</v>
      </c>
      <c r="D73" s="13" t="s">
        <v>151</v>
      </c>
      <c r="E73" s="27">
        <v>42836</v>
      </c>
      <c r="F73" s="32" t="s">
        <v>191</v>
      </c>
      <c r="G73" s="13">
        <v>61.18</v>
      </c>
      <c r="H73" s="13">
        <v>0.3982</v>
      </c>
      <c r="I73" s="13">
        <v>18.579999999999998</v>
      </c>
      <c r="J73" s="13">
        <v>3.45</v>
      </c>
      <c r="K73" s="13">
        <v>6.6000000000000003E-2</v>
      </c>
      <c r="L73" s="13">
        <v>0.79559999999999997</v>
      </c>
      <c r="M73" s="13">
        <v>2.64</v>
      </c>
      <c r="N73" s="13">
        <v>3.32</v>
      </c>
      <c r="O73" s="13">
        <v>9.2100000000000009</v>
      </c>
      <c r="P73" s="13">
        <v>0.18820000000000001</v>
      </c>
      <c r="Q73" s="28">
        <v>0</v>
      </c>
      <c r="R73" s="13">
        <v>0.35160000000000002</v>
      </c>
      <c r="S73" s="13">
        <f>SUM(G73:R73)</f>
        <v>100.17959999999998</v>
      </c>
      <c r="T73" s="5">
        <f>SUM(G73:P73)</f>
        <v>99.827999999999975</v>
      </c>
      <c r="V73" s="13">
        <f>G73*100/T73</f>
        <v>61.285410906759644</v>
      </c>
      <c r="W73" s="13">
        <f>H73*100/T73</f>
        <v>0.3988860840645912</v>
      </c>
      <c r="X73" s="13">
        <f>I73*100/T73</f>
        <v>18.612012661778262</v>
      </c>
      <c r="Y73" s="13">
        <f>J73*100/T73</f>
        <v>3.4559442240653935</v>
      </c>
      <c r="Z73" s="13">
        <f>K73*100/T73</f>
        <v>6.6113715590816233E-2</v>
      </c>
      <c r="AA73" s="13">
        <f>L73*100/T73</f>
        <v>0.79697078975838465</v>
      </c>
      <c r="AB73" s="13">
        <f>M73*100/T73</f>
        <v>2.644548623632649</v>
      </c>
      <c r="AC73" s="13">
        <f>N73*100/T73</f>
        <v>3.3257202388107552</v>
      </c>
      <c r="AD73" s="13">
        <f>O73*100/T73</f>
        <v>9.2258684938093563</v>
      </c>
      <c r="AE73" s="13">
        <f>P73*100/T73</f>
        <v>0.18852426173017595</v>
      </c>
      <c r="AF73" s="13">
        <f t="shared" ref="AF73" si="50">SUM(V73:AE73)</f>
        <v>100.00000000000004</v>
      </c>
      <c r="AH73" s="4">
        <v>43059</v>
      </c>
      <c r="AI73" s="14">
        <v>237.68923616460279</v>
      </c>
      <c r="AJ73" s="14">
        <v>615.82969299012825</v>
      </c>
      <c r="AK73" s="14">
        <v>19.862053001585572</v>
      </c>
      <c r="AL73" s="14">
        <v>176.60177068969739</v>
      </c>
      <c r="AM73" s="14">
        <v>27.750471318009808</v>
      </c>
      <c r="AN73" s="14">
        <v>808.15460716437906</v>
      </c>
      <c r="AO73" s="14">
        <v>42.721322523090777</v>
      </c>
      <c r="AP73" s="14">
        <v>80.772739300199291</v>
      </c>
      <c r="AQ73" s="14">
        <v>12.431680506213882</v>
      </c>
      <c r="AR73" s="14">
        <v>4.1047625380075727</v>
      </c>
      <c r="AT73" s="14">
        <v>1.005072238420069</v>
      </c>
      <c r="AU73" s="14">
        <v>6.57619333372089</v>
      </c>
      <c r="AV73" s="14">
        <v>0.29973653464625993</v>
      </c>
      <c r="AW73" s="14">
        <v>2.0069033740951703</v>
      </c>
      <c r="AX73" s="14">
        <v>0.74187995780355842</v>
      </c>
      <c r="AY73" s="14">
        <v>6.6392022106399891</v>
      </c>
      <c r="AZ73" s="14">
        <v>0.80461091975673593</v>
      </c>
      <c r="BA73" s="14">
        <v>1.4514836180003008</v>
      </c>
      <c r="BB73" s="14">
        <v>0.29032029706671147</v>
      </c>
      <c r="BC73" s="14">
        <v>0.17397103145717824</v>
      </c>
    </row>
    <row r="74" spans="1:55" x14ac:dyDescent="0.2">
      <c r="A74" s="15"/>
      <c r="B74" s="31"/>
      <c r="C74" s="15"/>
      <c r="D74" s="13"/>
      <c r="E74" s="13"/>
      <c r="F74" s="13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</row>
    <row r="75" spans="1:55" ht="16" x14ac:dyDescent="0.2">
      <c r="A75" s="11" t="s">
        <v>88</v>
      </c>
      <c r="B75" s="3" t="s">
        <v>89</v>
      </c>
      <c r="C75" s="13" t="s">
        <v>182</v>
      </c>
      <c r="D75" s="13" t="s">
        <v>152</v>
      </c>
      <c r="E75" s="27">
        <v>42836</v>
      </c>
      <c r="F75" s="32" t="s">
        <v>191</v>
      </c>
      <c r="G75" s="13">
        <v>62.81</v>
      </c>
      <c r="H75" s="13">
        <v>0.40629999999999999</v>
      </c>
      <c r="I75" s="13">
        <v>19.239999999999998</v>
      </c>
      <c r="J75" s="13">
        <v>2.97</v>
      </c>
      <c r="K75" s="13">
        <v>0.25769999999999998</v>
      </c>
      <c r="L75" s="13">
        <v>0.34839999999999999</v>
      </c>
      <c r="M75" s="13">
        <v>1.1971000000000001</v>
      </c>
      <c r="N75" s="13">
        <v>5.44</v>
      </c>
      <c r="O75" s="13">
        <v>6.79</v>
      </c>
      <c r="P75" s="13">
        <v>2.3199999999999998E-2</v>
      </c>
      <c r="Q75" s="28">
        <v>0</v>
      </c>
      <c r="R75" s="13">
        <v>0.85009999999999997</v>
      </c>
      <c r="S75" s="13">
        <f t="shared" ref="S75:S81" si="51">SUM(G75:R75)</f>
        <v>100.33280000000001</v>
      </c>
      <c r="T75" s="5">
        <f t="shared" ref="T75:T81" si="52">SUM(G75:P75)</f>
        <v>99.482700000000008</v>
      </c>
      <c r="V75" s="13">
        <f t="shared" ref="V75:V81" si="53">G75*100/T75</f>
        <v>63.136605661084786</v>
      </c>
      <c r="W75" s="13">
        <f t="shared" ref="W75:W81" si="54">H75*100/T75</f>
        <v>0.40841271899536302</v>
      </c>
      <c r="X75" s="13">
        <f t="shared" ref="X75:X81" si="55">I75*100/T75</f>
        <v>19.340046058259372</v>
      </c>
      <c r="Y75" s="13">
        <f t="shared" ref="Y75:Y81" si="56">J75*100/T75</f>
        <v>2.9854437002614524</v>
      </c>
      <c r="Z75" s="13">
        <f t="shared" ref="Z75:Z81" si="57">K75*100/T75</f>
        <v>0.25904001399238258</v>
      </c>
      <c r="AA75" s="13">
        <f t="shared" ref="AA75:AA81" si="58">L75*100/T75</f>
        <v>0.35021164483875078</v>
      </c>
      <c r="AB75" s="13">
        <f t="shared" ref="AB75:AB81" si="59">M75*100/T75</f>
        <v>1.2033247991861902</v>
      </c>
      <c r="AC75" s="13">
        <f t="shared" ref="AC75:AC81" si="60">N75*100/T75</f>
        <v>5.4682874509839392</v>
      </c>
      <c r="AD75" s="13">
        <f t="shared" ref="AD75:AD81" si="61">O75*100/T75</f>
        <v>6.8253073147391454</v>
      </c>
      <c r="AE75" s="13">
        <f t="shared" ref="AE75:AE81" si="62">P75*100/T75</f>
        <v>2.3320637658607975E-2</v>
      </c>
      <c r="AF75" s="13">
        <f t="shared" ref="AF75:AF81" si="63">SUM(V75:AE75)</f>
        <v>100</v>
      </c>
      <c r="AH75" s="4">
        <v>43059</v>
      </c>
      <c r="AI75" s="14">
        <v>316.76090899608596</v>
      </c>
      <c r="AJ75" s="14">
        <v>16.200431016843535</v>
      </c>
      <c r="AK75" s="14">
        <v>55.467684615193605</v>
      </c>
      <c r="AL75" s="14">
        <v>662.19885320838102</v>
      </c>
      <c r="AM75" s="14">
        <v>118.09805013195455</v>
      </c>
      <c r="AN75" s="14">
        <v>20.493242113320662</v>
      </c>
      <c r="AO75" s="14">
        <v>123.24372941529515</v>
      </c>
      <c r="AP75" s="14">
        <v>231.31895915927078</v>
      </c>
      <c r="AQ75" s="14">
        <v>48.705093876519598</v>
      </c>
      <c r="AR75" s="14">
        <v>17.826789171221186</v>
      </c>
      <c r="AT75" s="14">
        <v>3.3160853686315521</v>
      </c>
      <c r="AU75" s="14">
        <v>0.89463619512009696</v>
      </c>
      <c r="AV75" s="14">
        <v>0.79466541647196887</v>
      </c>
      <c r="AW75" s="14">
        <v>3.3294417647614303</v>
      </c>
      <c r="AX75" s="14">
        <v>1.8163438065438209</v>
      </c>
      <c r="AY75" s="14">
        <v>0.70051206822332313</v>
      </c>
      <c r="AZ75" s="14">
        <v>1.0284456276365528</v>
      </c>
      <c r="BA75" s="14">
        <v>1.7072806676289891</v>
      </c>
      <c r="BB75" s="14">
        <v>0.6040758295448978</v>
      </c>
      <c r="BC75" s="14">
        <v>0.45776042235540176</v>
      </c>
    </row>
    <row r="76" spans="1:55" ht="16" x14ac:dyDescent="0.2">
      <c r="A76" s="15"/>
      <c r="B76" s="31"/>
      <c r="C76" s="15"/>
      <c r="D76" s="19" t="s">
        <v>153</v>
      </c>
      <c r="E76" s="27">
        <v>42836</v>
      </c>
      <c r="F76" s="32" t="s">
        <v>191</v>
      </c>
      <c r="G76" s="13">
        <v>62.63</v>
      </c>
      <c r="H76" s="13">
        <v>0.45100000000000001</v>
      </c>
      <c r="I76" s="13">
        <v>19.13</v>
      </c>
      <c r="J76" s="13">
        <v>3.01</v>
      </c>
      <c r="K76" s="13">
        <v>0.24399999999999999</v>
      </c>
      <c r="L76" s="13">
        <v>0.35389999999999999</v>
      </c>
      <c r="M76" s="13">
        <v>1.3804000000000001</v>
      </c>
      <c r="N76" s="13">
        <v>5.87</v>
      </c>
      <c r="O76" s="13">
        <v>7.05</v>
      </c>
      <c r="P76" s="13">
        <v>4.3900000000000002E-2</v>
      </c>
      <c r="Q76" s="28">
        <v>0</v>
      </c>
      <c r="R76" s="13">
        <v>0.8982</v>
      </c>
      <c r="S76" s="13">
        <f t="shared" si="51"/>
        <v>101.06139999999999</v>
      </c>
      <c r="T76" s="5">
        <f t="shared" si="52"/>
        <v>100.16319999999999</v>
      </c>
      <c r="V76" s="13">
        <f t="shared" si="53"/>
        <v>62.527954378454368</v>
      </c>
      <c r="W76" s="13">
        <f t="shared" si="54"/>
        <v>0.4502651672470529</v>
      </c>
      <c r="X76" s="13">
        <f t="shared" si="55"/>
        <v>19.098830708284083</v>
      </c>
      <c r="Y76" s="13">
        <f t="shared" si="56"/>
        <v>3.0050956838439671</v>
      </c>
      <c r="Z76" s="13">
        <f t="shared" si="57"/>
        <v>0.24360244081658733</v>
      </c>
      <c r="AA76" s="13">
        <f t="shared" si="58"/>
        <v>0.35332337624996013</v>
      </c>
      <c r="AB76" s="13">
        <f t="shared" si="59"/>
        <v>1.3781508578000707</v>
      </c>
      <c r="AC76" s="13">
        <f t="shared" si="60"/>
        <v>5.8604357688252779</v>
      </c>
      <c r="AD76" s="13">
        <f t="shared" si="61"/>
        <v>7.0385131465448394</v>
      </c>
      <c r="AE76" s="13">
        <f t="shared" si="62"/>
        <v>4.3828471933804042E-2</v>
      </c>
      <c r="AF76" s="13">
        <f t="shared" si="63"/>
        <v>100.00000000000001</v>
      </c>
      <c r="AH76" s="4">
        <v>43059</v>
      </c>
      <c r="AI76" s="14">
        <v>401.0143034908325</v>
      </c>
      <c r="AJ76" s="14">
        <v>20.475779419686226</v>
      </c>
      <c r="AK76" s="14">
        <v>56.81234467345999</v>
      </c>
      <c r="AL76" s="14">
        <v>685.28753484567142</v>
      </c>
      <c r="AM76" s="14">
        <v>120.90029171431978</v>
      </c>
      <c r="AN76" s="14">
        <v>18.214563745258523</v>
      </c>
      <c r="AO76" s="14">
        <v>127.19507002392692</v>
      </c>
      <c r="AP76" s="14">
        <v>242.04825837780101</v>
      </c>
      <c r="AQ76" s="14">
        <v>51.443790379355065</v>
      </c>
      <c r="AR76" s="14">
        <v>18.607259078515778</v>
      </c>
      <c r="AT76" s="14">
        <v>4.2273412607302054</v>
      </c>
      <c r="AU76" s="14">
        <v>0.52105992898151043</v>
      </c>
      <c r="AV76" s="14">
        <v>0.53763755865666751</v>
      </c>
      <c r="AW76" s="14">
        <v>3.598513121358307</v>
      </c>
      <c r="AX76" s="14">
        <v>1.2199880194668178</v>
      </c>
      <c r="AY76" s="14">
        <v>0.97169425399977016</v>
      </c>
      <c r="AZ76" s="14">
        <v>1.2237876224579927</v>
      </c>
      <c r="BA76" s="14">
        <v>2.0944943740509574</v>
      </c>
      <c r="BB76" s="14">
        <v>0.86775205065382754</v>
      </c>
      <c r="BC76" s="14">
        <v>0.42215244504306715</v>
      </c>
    </row>
    <row r="77" spans="1:55" ht="16" x14ac:dyDescent="0.2">
      <c r="A77" s="15"/>
      <c r="B77" s="31"/>
      <c r="C77" s="15"/>
      <c r="D77" s="19" t="s">
        <v>154</v>
      </c>
      <c r="E77" s="27">
        <v>42836</v>
      </c>
      <c r="F77" s="32" t="s">
        <v>191</v>
      </c>
      <c r="G77" s="13">
        <v>62.73</v>
      </c>
      <c r="H77" s="13">
        <v>0.4239</v>
      </c>
      <c r="I77" s="13">
        <v>19.23</v>
      </c>
      <c r="J77" s="13">
        <v>2.64</v>
      </c>
      <c r="K77" s="13">
        <v>0.1547</v>
      </c>
      <c r="L77" s="13">
        <v>0.38340000000000002</v>
      </c>
      <c r="M77" s="13">
        <v>1.69</v>
      </c>
      <c r="N77" s="13">
        <v>5.87</v>
      </c>
      <c r="O77" s="13">
        <v>6.9</v>
      </c>
      <c r="P77" s="13">
        <v>3.4700000000000002E-2</v>
      </c>
      <c r="Q77" s="28">
        <v>0</v>
      </c>
      <c r="R77" s="13">
        <v>0.83689999999999998</v>
      </c>
      <c r="S77" s="13">
        <f t="shared" si="51"/>
        <v>100.89360000000001</v>
      </c>
      <c r="T77" s="5">
        <f t="shared" si="52"/>
        <v>100.05670000000001</v>
      </c>
      <c r="V77" s="13">
        <f t="shared" si="53"/>
        <v>62.694452245576755</v>
      </c>
      <c r="W77" s="13">
        <f t="shared" si="54"/>
        <v>0.42365978490196055</v>
      </c>
      <c r="X77" s="13">
        <f t="shared" si="55"/>
        <v>19.219102768730128</v>
      </c>
      <c r="Y77" s="13">
        <f t="shared" si="56"/>
        <v>2.638503968250002</v>
      </c>
      <c r="Z77" s="13">
        <f t="shared" si="57"/>
        <v>0.1546123348061649</v>
      </c>
      <c r="AA77" s="13">
        <f t="shared" si="58"/>
        <v>0.38318273538903441</v>
      </c>
      <c r="AB77" s="13">
        <f t="shared" si="59"/>
        <v>1.6890423130085241</v>
      </c>
      <c r="AC77" s="13">
        <f t="shared" si="60"/>
        <v>5.8666735960710277</v>
      </c>
      <c r="AD77" s="13">
        <f t="shared" si="61"/>
        <v>6.8960899170170507</v>
      </c>
      <c r="AE77" s="13">
        <f t="shared" si="62"/>
        <v>3.4680336249346619E-2</v>
      </c>
      <c r="AF77" s="13">
        <f t="shared" si="63"/>
        <v>99.999999999999986</v>
      </c>
    </row>
    <row r="78" spans="1:55" ht="16" x14ac:dyDescent="0.2">
      <c r="A78" s="15"/>
      <c r="B78" s="31"/>
      <c r="C78" s="15"/>
      <c r="D78" s="19" t="s">
        <v>155</v>
      </c>
      <c r="E78" s="27">
        <v>42836</v>
      </c>
      <c r="F78" s="32" t="s">
        <v>191</v>
      </c>
      <c r="G78" s="13">
        <v>62.34</v>
      </c>
      <c r="H78" s="13">
        <v>0.42049999999999998</v>
      </c>
      <c r="I78" s="13">
        <v>19.260000000000002</v>
      </c>
      <c r="J78" s="13">
        <v>3.05</v>
      </c>
      <c r="K78" s="13">
        <v>0.23139999999999999</v>
      </c>
      <c r="L78" s="13">
        <v>0.39169999999999999</v>
      </c>
      <c r="M78" s="13">
        <v>1.1637999999999999</v>
      </c>
      <c r="N78" s="13">
        <v>5.83</v>
      </c>
      <c r="O78" s="13">
        <v>6.96</v>
      </c>
      <c r="P78" s="13">
        <v>4.1700000000000001E-2</v>
      </c>
      <c r="Q78" s="28">
        <v>0</v>
      </c>
      <c r="R78" s="13">
        <v>0.7923</v>
      </c>
      <c r="S78" s="13">
        <f t="shared" si="51"/>
        <v>100.48139999999998</v>
      </c>
      <c r="T78" s="5">
        <f t="shared" si="52"/>
        <v>99.689099999999982</v>
      </c>
      <c r="V78" s="13">
        <f t="shared" si="53"/>
        <v>62.534419510257401</v>
      </c>
      <c r="W78" s="13">
        <f t="shared" si="54"/>
        <v>0.42181141167890979</v>
      </c>
      <c r="X78" s="13">
        <f t="shared" si="55"/>
        <v>19.3200660854597</v>
      </c>
      <c r="Y78" s="13">
        <f t="shared" si="56"/>
        <v>3.0595120228791317</v>
      </c>
      <c r="Z78" s="13">
        <f t="shared" si="57"/>
        <v>0.23212166626040365</v>
      </c>
      <c r="AA78" s="13">
        <f t="shared" si="58"/>
        <v>0.39292159323336262</v>
      </c>
      <c r="AB78" s="13">
        <f t="shared" si="59"/>
        <v>1.1674295384349946</v>
      </c>
      <c r="AC78" s="13">
        <f t="shared" si="60"/>
        <v>5.8481819978312588</v>
      </c>
      <c r="AD78" s="13">
        <f t="shared" si="61"/>
        <v>6.981706124340576</v>
      </c>
      <c r="AE78" s="13">
        <f t="shared" si="62"/>
        <v>4.1830049624281898E-2</v>
      </c>
      <c r="AF78" s="13">
        <f t="shared" si="63"/>
        <v>100.00000000000003</v>
      </c>
      <c r="AH78" s="4">
        <v>43059</v>
      </c>
      <c r="AI78" s="14">
        <v>420.50804411932569</v>
      </c>
      <c r="AJ78" s="14">
        <v>22.978128765782124</v>
      </c>
      <c r="AK78" s="14">
        <v>57.617075062006563</v>
      </c>
      <c r="AL78" s="14">
        <v>705.36386752631972</v>
      </c>
      <c r="AM78" s="14">
        <v>127.74578369038582</v>
      </c>
      <c r="AN78" s="14">
        <v>23.457141889119818</v>
      </c>
      <c r="AO78" s="14">
        <v>127.82586684909694</v>
      </c>
      <c r="AP78" s="14">
        <v>240.3313265243259</v>
      </c>
      <c r="AQ78" s="14">
        <v>50.526661593960277</v>
      </c>
      <c r="AR78" s="14">
        <v>18.503807392537325</v>
      </c>
      <c r="AT78" s="14">
        <v>2.115102069667592</v>
      </c>
      <c r="AU78" s="14">
        <v>0.40836667102056601</v>
      </c>
      <c r="AV78" s="14">
        <v>0.47108499170863616</v>
      </c>
      <c r="AW78" s="14">
        <v>7.8320621220534736</v>
      </c>
      <c r="AX78" s="14">
        <v>1.3549566177481833</v>
      </c>
      <c r="AY78" s="14">
        <v>0.74017625403049858</v>
      </c>
      <c r="AZ78" s="14">
        <v>1.4956375255855183</v>
      </c>
      <c r="BA78" s="14">
        <v>2.6860409918649619</v>
      </c>
      <c r="BB78" s="14">
        <v>0.80877625522612284</v>
      </c>
      <c r="BC78" s="14">
        <v>0.49031146358204025</v>
      </c>
    </row>
    <row r="79" spans="1:55" ht="16" x14ac:dyDescent="0.2">
      <c r="A79" s="15"/>
      <c r="B79" s="31"/>
      <c r="C79" s="15"/>
      <c r="D79" s="19" t="s">
        <v>156</v>
      </c>
      <c r="E79" s="27">
        <v>42836</v>
      </c>
      <c r="F79" s="32" t="s">
        <v>194</v>
      </c>
      <c r="G79" s="13">
        <v>62.32</v>
      </c>
      <c r="H79" s="13">
        <v>0.42070000000000002</v>
      </c>
      <c r="I79" s="13">
        <v>18.920000000000002</v>
      </c>
      <c r="J79" s="13">
        <v>2.85</v>
      </c>
      <c r="K79" s="13">
        <v>0.19839999999999999</v>
      </c>
      <c r="L79" s="13">
        <v>0.31950000000000001</v>
      </c>
      <c r="M79" s="13">
        <v>1.1880999999999999</v>
      </c>
      <c r="N79" s="13">
        <v>5.5</v>
      </c>
      <c r="O79" s="13">
        <v>7.27</v>
      </c>
      <c r="P79" s="13">
        <v>0</v>
      </c>
      <c r="Q79" s="28">
        <v>0</v>
      </c>
      <c r="R79" s="13">
        <v>0.72160000000000002</v>
      </c>
      <c r="S79" s="13">
        <f t="shared" si="51"/>
        <v>99.708299999999994</v>
      </c>
      <c r="T79" s="5">
        <f t="shared" si="52"/>
        <v>98.986699999999999</v>
      </c>
      <c r="V79" s="13">
        <f t="shared" si="53"/>
        <v>62.957952937111756</v>
      </c>
      <c r="W79" s="13">
        <f t="shared" si="54"/>
        <v>0.42500659179465528</v>
      </c>
      <c r="X79" s="13">
        <f t="shared" si="55"/>
        <v>19.113678908378603</v>
      </c>
      <c r="Y79" s="13">
        <f t="shared" si="56"/>
        <v>2.8791746770020619</v>
      </c>
      <c r="Z79" s="13">
        <f t="shared" si="57"/>
        <v>0.20043096698849441</v>
      </c>
      <c r="AA79" s="13">
        <f t="shared" si="58"/>
        <v>0.32277063484286272</v>
      </c>
      <c r="AB79" s="13">
        <f t="shared" si="59"/>
        <v>1.2002622574547892</v>
      </c>
      <c r="AC79" s="13">
        <f t="shared" si="60"/>
        <v>5.5563020082495935</v>
      </c>
      <c r="AD79" s="13">
        <f t="shared" si="61"/>
        <v>7.3444210181771892</v>
      </c>
      <c r="AE79" s="13">
        <f t="shared" si="62"/>
        <v>0</v>
      </c>
      <c r="AF79" s="13">
        <f t="shared" si="63"/>
        <v>100</v>
      </c>
      <c r="AH79" s="4">
        <v>43059</v>
      </c>
      <c r="AI79" s="14">
        <v>369.2370811036659</v>
      </c>
      <c r="AJ79" s="14">
        <v>16.506579211360069</v>
      </c>
      <c r="AK79" s="14">
        <v>55.057824203390567</v>
      </c>
      <c r="AL79" s="14">
        <v>672.35101691305294</v>
      </c>
      <c r="AM79" s="14">
        <v>118.19359718448149</v>
      </c>
      <c r="AN79" s="14">
        <v>19.075774355811522</v>
      </c>
      <c r="AO79" s="14">
        <v>125.07231342652082</v>
      </c>
      <c r="AP79" s="14">
        <v>239.32790985396258</v>
      </c>
      <c r="AQ79" s="14">
        <v>50.584971687117559</v>
      </c>
      <c r="AR79" s="14">
        <v>18.223427720950504</v>
      </c>
      <c r="AT79" s="14">
        <v>3.4054586249920709</v>
      </c>
      <c r="AU79" s="14">
        <v>0.6025913405974801</v>
      </c>
      <c r="AV79" s="14">
        <v>0.47137447272732719</v>
      </c>
      <c r="AW79" s="14">
        <v>3.0493715279298295</v>
      </c>
      <c r="AX79" s="14">
        <v>1.1719061183228172</v>
      </c>
      <c r="AY79" s="14">
        <v>0.79907132709211393</v>
      </c>
      <c r="AZ79" s="14">
        <v>1.2354527939457354</v>
      </c>
      <c r="BA79" s="14">
        <v>0.8051995659632577</v>
      </c>
      <c r="BB79" s="14">
        <v>0.52104230442941313</v>
      </c>
      <c r="BC79" s="14">
        <v>0.34544830171680818</v>
      </c>
    </row>
    <row r="80" spans="1:55" ht="16" x14ac:dyDescent="0.2">
      <c r="A80" s="15"/>
      <c r="B80" s="31"/>
      <c r="C80" s="15"/>
      <c r="D80" s="19" t="s">
        <v>157</v>
      </c>
      <c r="E80" s="27">
        <v>42836</v>
      </c>
      <c r="F80" s="32" t="s">
        <v>191</v>
      </c>
      <c r="G80" s="13">
        <v>62.68</v>
      </c>
      <c r="H80" s="13">
        <v>0.4148</v>
      </c>
      <c r="I80" s="13">
        <v>19.16</v>
      </c>
      <c r="J80" s="13">
        <v>2.98</v>
      </c>
      <c r="K80" s="13">
        <v>0.21990000000000001</v>
      </c>
      <c r="L80" s="13">
        <v>0.3695</v>
      </c>
      <c r="M80" s="13">
        <v>1.79</v>
      </c>
      <c r="N80" s="13">
        <v>5.1100000000000003</v>
      </c>
      <c r="O80" s="13">
        <v>6.53</v>
      </c>
      <c r="P80" s="13">
        <v>5.5599999999999997E-2</v>
      </c>
      <c r="Q80" s="28">
        <v>0</v>
      </c>
      <c r="R80" s="13">
        <v>0.80789999999999995</v>
      </c>
      <c r="S80" s="13">
        <f t="shared" si="51"/>
        <v>100.11770000000001</v>
      </c>
      <c r="T80" s="5">
        <f t="shared" si="52"/>
        <v>99.30980000000001</v>
      </c>
      <c r="V80" s="13">
        <f t="shared" si="53"/>
        <v>63.115624037104084</v>
      </c>
      <c r="W80" s="13">
        <f t="shared" si="54"/>
        <v>0.41768284701006336</v>
      </c>
      <c r="X80" s="13">
        <f t="shared" si="55"/>
        <v>19.293161399982679</v>
      </c>
      <c r="Y80" s="13">
        <f t="shared" si="56"/>
        <v>3.0007109066778903</v>
      </c>
      <c r="Z80" s="13">
        <f t="shared" si="57"/>
        <v>0.22142829811357992</v>
      </c>
      <c r="AA80" s="13">
        <f t="shared" si="58"/>
        <v>0.37206801342868479</v>
      </c>
      <c r="AB80" s="13">
        <f t="shared" si="59"/>
        <v>1.802440443944102</v>
      </c>
      <c r="AC80" s="13">
        <f t="shared" si="60"/>
        <v>5.145514339974504</v>
      </c>
      <c r="AD80" s="13">
        <f t="shared" si="61"/>
        <v>6.5753832955055787</v>
      </c>
      <c r="AE80" s="13">
        <f t="shared" si="62"/>
        <v>5.5986418258822383E-2</v>
      </c>
      <c r="AF80" s="13">
        <f t="shared" si="63"/>
        <v>100</v>
      </c>
      <c r="AH80" s="4">
        <v>43059</v>
      </c>
      <c r="AI80" s="14">
        <v>374.39179670068211</v>
      </c>
      <c r="AJ80" s="14">
        <v>22.763345050892113</v>
      </c>
      <c r="AK80" s="14">
        <v>58.435158000221271</v>
      </c>
      <c r="AL80" s="14">
        <v>721.76632357596236</v>
      </c>
      <c r="AM80" s="14">
        <v>130.29198238964238</v>
      </c>
      <c r="AN80" s="14">
        <v>20.433640088754181</v>
      </c>
      <c r="AO80" s="14">
        <v>130.31535942574754</v>
      </c>
      <c r="AP80" s="14">
        <v>245.40118375924465</v>
      </c>
      <c r="AQ80" s="14">
        <v>51.983208335212339</v>
      </c>
      <c r="AR80" s="14">
        <v>18.95782374857486</v>
      </c>
      <c r="AT80" s="14">
        <v>3.4353641264228609</v>
      </c>
      <c r="AU80" s="14">
        <v>0.42891825944938289</v>
      </c>
      <c r="AV80" s="14">
        <v>0.65218896615412025</v>
      </c>
      <c r="AW80" s="14">
        <v>8.1666318882901106</v>
      </c>
      <c r="AX80" s="14">
        <v>1.2595229612102163</v>
      </c>
      <c r="AY80" s="14">
        <v>0.82111562961281404</v>
      </c>
      <c r="AZ80" s="14">
        <v>1.2062550777396037</v>
      </c>
      <c r="BA80" s="14">
        <v>2.3567473391252287</v>
      </c>
      <c r="BB80" s="14">
        <v>0.97855558920190577</v>
      </c>
      <c r="BC80" s="14">
        <v>0.34135344765847758</v>
      </c>
    </row>
    <row r="81" spans="1:55" ht="16" x14ac:dyDescent="0.2">
      <c r="A81" s="15"/>
      <c r="B81" s="31"/>
      <c r="C81" s="15"/>
      <c r="D81" s="19" t="s">
        <v>158</v>
      </c>
      <c r="E81" s="27">
        <v>42836</v>
      </c>
      <c r="F81" s="32" t="s">
        <v>191</v>
      </c>
      <c r="G81" s="13">
        <v>62.22</v>
      </c>
      <c r="H81" s="13">
        <v>0.43230000000000002</v>
      </c>
      <c r="I81" s="13">
        <v>19.170000000000002</v>
      </c>
      <c r="J81" s="13">
        <v>3</v>
      </c>
      <c r="K81" s="13">
        <v>0.15859999999999999</v>
      </c>
      <c r="L81" s="13">
        <v>0.31950000000000001</v>
      </c>
      <c r="M81" s="13">
        <v>1.79</v>
      </c>
      <c r="N81" s="13">
        <v>6.38</v>
      </c>
      <c r="O81" s="13">
        <v>6.68</v>
      </c>
      <c r="P81" s="13">
        <v>4.3999999999999997E-2</v>
      </c>
      <c r="Q81" s="28">
        <v>0</v>
      </c>
      <c r="R81" s="13">
        <v>0.8165</v>
      </c>
      <c r="S81" s="13">
        <f t="shared" si="51"/>
        <v>101.01090000000002</v>
      </c>
      <c r="T81" s="5">
        <f t="shared" si="52"/>
        <v>100.19440000000002</v>
      </c>
      <c r="V81" s="13">
        <f t="shared" si="53"/>
        <v>62.099279001620836</v>
      </c>
      <c r="W81" s="13">
        <f t="shared" si="54"/>
        <v>0.43146123935070219</v>
      </c>
      <c r="X81" s="13">
        <f t="shared" si="55"/>
        <v>19.132805825475277</v>
      </c>
      <c r="Y81" s="13">
        <f t="shared" si="56"/>
        <v>2.9941793154108409</v>
      </c>
      <c r="Z81" s="13">
        <f t="shared" si="57"/>
        <v>0.1582922798080531</v>
      </c>
      <c r="AA81" s="13">
        <f t="shared" si="58"/>
        <v>0.31888009709125453</v>
      </c>
      <c r="AB81" s="13">
        <f t="shared" si="59"/>
        <v>1.7865269915284683</v>
      </c>
      <c r="AC81" s="13">
        <f t="shared" si="60"/>
        <v>6.3676213441070546</v>
      </c>
      <c r="AD81" s="13">
        <f t="shared" si="61"/>
        <v>6.6670392756481389</v>
      </c>
      <c r="AE81" s="13">
        <f t="shared" si="62"/>
        <v>4.3914629959358992E-2</v>
      </c>
      <c r="AF81" s="13">
        <f t="shared" si="63"/>
        <v>99.999999999999972</v>
      </c>
    </row>
    <row r="82" spans="1:55" x14ac:dyDescent="0.2">
      <c r="A82" s="15"/>
      <c r="B82" s="31"/>
      <c r="C82" s="15"/>
      <c r="D82" s="13"/>
      <c r="E82" s="13"/>
      <c r="F82" s="13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</row>
    <row r="83" spans="1:55" ht="16" x14ac:dyDescent="0.2">
      <c r="A83" s="11" t="s">
        <v>90</v>
      </c>
      <c r="B83" s="3" t="s">
        <v>79</v>
      </c>
      <c r="C83" s="12" t="s">
        <v>184</v>
      </c>
      <c r="D83" s="19" t="s">
        <v>159</v>
      </c>
      <c r="E83" s="27">
        <v>42836</v>
      </c>
      <c r="F83" s="27" t="s">
        <v>194</v>
      </c>
      <c r="G83" s="13">
        <v>71.48</v>
      </c>
      <c r="H83" s="13">
        <v>0.41270000000000001</v>
      </c>
      <c r="I83" s="13">
        <v>14.3</v>
      </c>
      <c r="J83" s="13">
        <v>2.99</v>
      </c>
      <c r="K83" s="13">
        <v>0.12470000000000001</v>
      </c>
      <c r="L83" s="13">
        <v>0.42909999999999998</v>
      </c>
      <c r="M83" s="13">
        <v>1.42</v>
      </c>
      <c r="N83" s="13">
        <v>3.83</v>
      </c>
      <c r="O83" s="13">
        <v>4.5</v>
      </c>
      <c r="P83" s="13">
        <v>8.6800000000000002E-2</v>
      </c>
      <c r="Q83" s="28">
        <v>0</v>
      </c>
      <c r="R83" s="13">
        <v>0.26829999999999998</v>
      </c>
      <c r="S83" s="13">
        <f t="shared" ref="S83:S86" si="64">SUM(G83:R83)</f>
        <v>99.8416</v>
      </c>
      <c r="T83" s="5">
        <f>SUM(G83:P83)</f>
        <v>99.573300000000003</v>
      </c>
      <c r="V83" s="13">
        <f>G83*100/T83</f>
        <v>71.786312194132364</v>
      </c>
      <c r="W83" s="13">
        <f>H83*100/T83</f>
        <v>0.41446853724843913</v>
      </c>
      <c r="X83" s="13">
        <f>I83*100/T83</f>
        <v>14.361279579967722</v>
      </c>
      <c r="Y83" s="13">
        <f>J83*100/T83</f>
        <v>3.0028130030841602</v>
      </c>
      <c r="Z83" s="13">
        <f>K83*100/T83</f>
        <v>0.1252343750784598</v>
      </c>
      <c r="AA83" s="13">
        <f>L83*100/T83</f>
        <v>0.43093881592756283</v>
      </c>
      <c r="AB83" s="13">
        <f>M83*100/T83</f>
        <v>1.4260851051436478</v>
      </c>
      <c r="AC83" s="13">
        <f>N83*100/T83</f>
        <v>3.8464126427465994</v>
      </c>
      <c r="AD83" s="13">
        <f>O83*100/T83</f>
        <v>4.5192837839059266</v>
      </c>
      <c r="AE83" s="13">
        <f>P83*100/T83</f>
        <v>8.7171962765118752E-2</v>
      </c>
      <c r="AF83" s="13">
        <f t="shared" ref="AF83:AF86" si="65">SUM(V83:AE83)</f>
        <v>99.999999999999986</v>
      </c>
      <c r="AH83" s="4">
        <v>43059</v>
      </c>
      <c r="AI83" s="14">
        <v>131.26640676997758</v>
      </c>
      <c r="AJ83" s="14">
        <v>70.208148103814025</v>
      </c>
      <c r="AK83" s="14">
        <v>53.831960935190388</v>
      </c>
      <c r="AL83" s="14">
        <v>327.03369705197861</v>
      </c>
      <c r="AM83" s="14">
        <v>12.016818557618958</v>
      </c>
      <c r="AN83" s="14">
        <v>483.32449977931242</v>
      </c>
      <c r="AO83" s="14">
        <v>26.137705052286066</v>
      </c>
      <c r="AP83" s="14">
        <v>54.057328975061587</v>
      </c>
      <c r="AQ83" s="14">
        <v>14.843347949605175</v>
      </c>
      <c r="AR83" s="14">
        <v>4.1819482276093511</v>
      </c>
      <c r="AT83" s="14">
        <v>1.7934479859542476</v>
      </c>
      <c r="AU83" s="14">
        <v>1.4905116146908211</v>
      </c>
      <c r="AV83" s="14">
        <v>0.40074484906781005</v>
      </c>
      <c r="AW83" s="14">
        <v>2.1552456473549335</v>
      </c>
      <c r="AX83" s="14">
        <v>0.48857107766420677</v>
      </c>
      <c r="AY83" s="14">
        <v>3.3828795836315164</v>
      </c>
      <c r="AZ83" s="14">
        <v>0.62250505728973349</v>
      </c>
      <c r="BA83" s="14">
        <v>0.71906912239417053</v>
      </c>
      <c r="BB83" s="14">
        <v>0.32895627308346786</v>
      </c>
      <c r="BC83" s="14">
        <v>0.27918578206400979</v>
      </c>
    </row>
    <row r="84" spans="1:55" ht="16" x14ac:dyDescent="0.2">
      <c r="A84" s="15"/>
      <c r="B84" s="31"/>
      <c r="C84" s="15"/>
      <c r="D84" s="19" t="s">
        <v>160</v>
      </c>
      <c r="E84" s="27">
        <v>42836</v>
      </c>
      <c r="F84" s="32" t="s">
        <v>191</v>
      </c>
      <c r="G84" s="13">
        <v>73.180000000000007</v>
      </c>
      <c r="H84" s="13">
        <v>0.46139999999999998</v>
      </c>
      <c r="I84" s="13">
        <v>15.05</v>
      </c>
      <c r="J84" s="13">
        <v>3.15</v>
      </c>
      <c r="K84" s="13">
        <v>6.0400000000000002E-2</v>
      </c>
      <c r="L84" s="13">
        <v>0.4108</v>
      </c>
      <c r="M84" s="13">
        <v>1.58</v>
      </c>
      <c r="N84" s="13">
        <v>3.38</v>
      </c>
      <c r="O84" s="13">
        <v>3.11</v>
      </c>
      <c r="P84" s="13">
        <v>6.8400000000000002E-2</v>
      </c>
      <c r="Q84" s="28">
        <v>0</v>
      </c>
      <c r="R84" s="13">
        <v>0.27750000000000002</v>
      </c>
      <c r="S84" s="13">
        <f t="shared" si="64"/>
        <v>100.7285</v>
      </c>
      <c r="T84" s="5">
        <f>SUM(G84:P84)</f>
        <v>100.45099999999999</v>
      </c>
      <c r="V84" s="13">
        <f>G84*100/T84</f>
        <v>72.851440005574872</v>
      </c>
      <c r="W84" s="13">
        <f>H84*100/T84</f>
        <v>0.45932842878617441</v>
      </c>
      <c r="X84" s="13">
        <f>I84*100/T84</f>
        <v>14.982429244109069</v>
      </c>
      <c r="Y84" s="13">
        <f>J84*100/T84</f>
        <v>3.1358572836507355</v>
      </c>
      <c r="Z84" s="13">
        <f>K84*100/T84</f>
        <v>6.0128819026191882E-2</v>
      </c>
      <c r="AA84" s="13">
        <f>L84*100/T84</f>
        <v>0.40895561019800702</v>
      </c>
      <c r="AB84" s="13">
        <f>M84*100/T84</f>
        <v>1.5729061930692578</v>
      </c>
      <c r="AC84" s="13">
        <f>N84*100/T84</f>
        <v>3.3648246408696778</v>
      </c>
      <c r="AD84" s="13">
        <f>O84*100/T84</f>
        <v>3.0960368736996151</v>
      </c>
      <c r="AE84" s="13">
        <f>P84*100/T84</f>
        <v>6.8092901016415963E-2</v>
      </c>
      <c r="AF84" s="13">
        <f t="shared" si="65"/>
        <v>100.00000000000003</v>
      </c>
      <c r="AH84" s="4">
        <v>43059</v>
      </c>
      <c r="AI84" s="14">
        <v>104.01285787850489</v>
      </c>
      <c r="AJ84" s="14">
        <v>74.742841444347874</v>
      </c>
      <c r="AK84" s="14">
        <v>52.371171477055057</v>
      </c>
      <c r="AL84" s="14">
        <v>317.17909831168623</v>
      </c>
      <c r="AM84" s="14">
        <v>11.589879118422193</v>
      </c>
      <c r="AN84" s="14">
        <v>463.776788104942</v>
      </c>
      <c r="AO84" s="14">
        <v>25.21329553236923</v>
      </c>
      <c r="AP84" s="14">
        <v>54.545471221554493</v>
      </c>
      <c r="AQ84" s="14">
        <v>12.464579870448286</v>
      </c>
      <c r="AR84" s="14">
        <v>3.7098435367024831</v>
      </c>
      <c r="AT84" s="14">
        <v>4.2250022870248687</v>
      </c>
      <c r="AU84" s="14">
        <v>1.2227928860295312</v>
      </c>
      <c r="AV84" s="14">
        <v>1.2275802594221705</v>
      </c>
      <c r="AW84" s="14">
        <v>8.2276258102051401</v>
      </c>
      <c r="AX84" s="14">
        <v>0.55828447713439699</v>
      </c>
      <c r="AY84" s="14">
        <v>13.602573195117948</v>
      </c>
      <c r="AZ84" s="14">
        <v>1.6224755675079603</v>
      </c>
      <c r="BA84" s="14">
        <v>1.2900003943897638</v>
      </c>
      <c r="BB84" s="14">
        <v>0.67720062436145545</v>
      </c>
      <c r="BC84" s="14">
        <v>0.11422608249506945</v>
      </c>
    </row>
    <row r="85" spans="1:55" ht="16" x14ac:dyDescent="0.2">
      <c r="A85" s="15"/>
      <c r="B85" s="31"/>
      <c r="C85" s="15"/>
      <c r="D85" s="19" t="s">
        <v>161</v>
      </c>
      <c r="E85" s="27">
        <v>42836</v>
      </c>
      <c r="F85" s="32" t="s">
        <v>191</v>
      </c>
      <c r="G85" s="13">
        <v>67.209999999999994</v>
      </c>
      <c r="H85" s="13">
        <v>0.56120000000000003</v>
      </c>
      <c r="I85" s="13">
        <v>14.54</v>
      </c>
      <c r="J85" s="13">
        <v>3.81</v>
      </c>
      <c r="K85" s="13">
        <v>8.6800000000000002E-2</v>
      </c>
      <c r="L85" s="13">
        <v>0.59760000000000002</v>
      </c>
      <c r="M85" s="13">
        <v>2.17</v>
      </c>
      <c r="N85" s="13">
        <v>4.12</v>
      </c>
      <c r="O85" s="13">
        <v>2.94</v>
      </c>
      <c r="P85" s="13">
        <v>0.1434</v>
      </c>
      <c r="Q85" s="28">
        <v>0</v>
      </c>
      <c r="R85" s="13">
        <v>0.1978</v>
      </c>
      <c r="S85" s="13">
        <f t="shared" si="64"/>
        <v>96.376799999999989</v>
      </c>
      <c r="T85" s="5">
        <f>SUM(G85:P85)</f>
        <v>96.178999999999988</v>
      </c>
      <c r="V85" s="13">
        <f>G85*100/T85</f>
        <v>69.880119360775225</v>
      </c>
      <c r="W85" s="13">
        <f>H85*100/T85</f>
        <v>0.58349535761444815</v>
      </c>
      <c r="X85" s="13">
        <f>I85*100/T85</f>
        <v>15.117645224009401</v>
      </c>
      <c r="Y85" s="13">
        <f>J85*100/T85</f>
        <v>3.9613637072541827</v>
      </c>
      <c r="Z85" s="13">
        <f>K85*100/T85</f>
        <v>9.0248391020908938E-2</v>
      </c>
      <c r="AA85" s="13">
        <f>L85*100/T85</f>
        <v>0.62134145707482935</v>
      </c>
      <c r="AB85" s="13">
        <f>M85*100/T85</f>
        <v>2.2562097755227235</v>
      </c>
      <c r="AC85" s="13">
        <f>N85*100/T85</f>
        <v>4.2836793894717147</v>
      </c>
      <c r="AD85" s="13">
        <f>O85*100/T85</f>
        <v>3.0568003410307867</v>
      </c>
      <c r="AE85" s="13">
        <f>P85*100/T85</f>
        <v>0.14909699622578734</v>
      </c>
      <c r="AF85" s="13">
        <f t="shared" si="65"/>
        <v>100.00000000000001</v>
      </c>
      <c r="AH85" s="4">
        <v>43059</v>
      </c>
      <c r="AI85" s="14">
        <v>113.26880231801555</v>
      </c>
      <c r="AJ85" s="14">
        <v>99.184421719467082</v>
      </c>
      <c r="AK85" s="14">
        <v>49.926692741040483</v>
      </c>
      <c r="AL85" s="14">
        <v>326.48060752793356</v>
      </c>
      <c r="AM85" s="14">
        <v>13.260113278718421</v>
      </c>
      <c r="AN85" s="14">
        <v>559.37060711177037</v>
      </c>
      <c r="AO85" s="14">
        <v>32.726179154511442</v>
      </c>
      <c r="AP85" s="14">
        <v>68.834768521078132</v>
      </c>
      <c r="AQ85" s="14">
        <v>17.694403851189072</v>
      </c>
      <c r="AR85" s="14">
        <v>5.7571635509125079</v>
      </c>
      <c r="AT85" s="14">
        <v>3.3407300747227593</v>
      </c>
      <c r="AU85" s="14">
        <v>1.8890326069028782</v>
      </c>
      <c r="AV85" s="14">
        <v>0.4715890342406045</v>
      </c>
      <c r="AW85" s="14">
        <v>3.8644351890536237</v>
      </c>
      <c r="AX85" s="14">
        <v>0.31188272752113005</v>
      </c>
      <c r="AY85" s="14">
        <v>7.081215764507979</v>
      </c>
      <c r="AZ85" s="14">
        <v>0.54255864223121464</v>
      </c>
      <c r="BA85" s="14">
        <v>1.2288235990629712</v>
      </c>
      <c r="BB85" s="14">
        <v>0.52195409893955547</v>
      </c>
      <c r="BC85" s="14">
        <v>0.20895918441229316</v>
      </c>
    </row>
    <row r="86" spans="1:55" ht="16" x14ac:dyDescent="0.2">
      <c r="A86" s="15"/>
      <c r="B86" s="31"/>
      <c r="C86" s="15"/>
      <c r="D86" s="13" t="s">
        <v>162</v>
      </c>
      <c r="E86" s="27">
        <v>42836</v>
      </c>
      <c r="F86" s="27" t="s">
        <v>189</v>
      </c>
      <c r="G86" s="13">
        <v>71.8</v>
      </c>
      <c r="H86" s="13">
        <v>0.27950000000000003</v>
      </c>
      <c r="I86" s="13">
        <v>13.58</v>
      </c>
      <c r="J86" s="13">
        <v>2.0499999999999998</v>
      </c>
      <c r="K86" s="13">
        <v>4.5199999999999997E-2</v>
      </c>
      <c r="L86" s="13">
        <v>0.28649999999999998</v>
      </c>
      <c r="M86" s="13">
        <v>1.3351</v>
      </c>
      <c r="N86" s="13">
        <v>4.6399999999999997</v>
      </c>
      <c r="O86" s="13">
        <v>3.06</v>
      </c>
      <c r="P86" s="13">
        <v>3.5700000000000003E-2</v>
      </c>
      <c r="Q86" s="28">
        <v>0</v>
      </c>
      <c r="R86" s="13">
        <v>0.29299999999999998</v>
      </c>
      <c r="S86" s="13">
        <f t="shared" si="64"/>
        <v>97.405000000000001</v>
      </c>
      <c r="T86" s="5">
        <f>SUM(G86:P86)</f>
        <v>97.111999999999995</v>
      </c>
      <c r="V86" s="13">
        <f>G86*100/T86</f>
        <v>73.935250020594779</v>
      </c>
      <c r="W86" s="13">
        <f>H86*100/T86</f>
        <v>0.2878120108740424</v>
      </c>
      <c r="X86" s="13">
        <f>I86*100/T86</f>
        <v>13.983853694703024</v>
      </c>
      <c r="Y86" s="13">
        <f>J86*100/T86</f>
        <v>2.1109646593623856</v>
      </c>
      <c r="Z86" s="13">
        <f>K86*100/T86</f>
        <v>4.6544196391795037E-2</v>
      </c>
      <c r="AA86" s="13">
        <f>L86*100/T86</f>
        <v>0.29502018288162124</v>
      </c>
      <c r="AB86" s="13">
        <f>M86*100/T86</f>
        <v>1.3748043496169371</v>
      </c>
      <c r="AC86" s="13">
        <f>N86*100/T86</f>
        <v>4.7779883021665706</v>
      </c>
      <c r="AD86" s="13">
        <f>O86*100/T86</f>
        <v>3.1510009061701956</v>
      </c>
      <c r="AE86" s="13">
        <f>P86*100/T86</f>
        <v>3.6761677238652285E-2</v>
      </c>
      <c r="AF86" s="13">
        <f t="shared" si="65"/>
        <v>100.00000000000001</v>
      </c>
      <c r="AH86" s="4">
        <v>43059</v>
      </c>
      <c r="AI86" s="14">
        <v>113.04131241154224</v>
      </c>
      <c r="AJ86" s="14">
        <v>56.958423425158657</v>
      </c>
      <c r="AK86" s="14">
        <v>36.501705239957509</v>
      </c>
      <c r="AL86" s="14">
        <v>303.44760185233963</v>
      </c>
      <c r="AM86" s="14">
        <v>11.507391195669868</v>
      </c>
      <c r="AN86" s="14">
        <v>511.64646580852173</v>
      </c>
      <c r="AO86" s="14">
        <v>24.777097969747309</v>
      </c>
      <c r="AP86" s="14">
        <v>50.117084767420643</v>
      </c>
      <c r="AQ86" s="14">
        <v>16.333252044750378</v>
      </c>
      <c r="AR86" s="14">
        <v>5.6644599637286301</v>
      </c>
      <c r="AT86" s="14">
        <v>1.5681749403747181</v>
      </c>
      <c r="AU86" s="14">
        <v>0.51519290939674178</v>
      </c>
      <c r="AV86" s="14">
        <v>0.6130509816146007</v>
      </c>
      <c r="AW86" s="14">
        <v>3.6368384278503747</v>
      </c>
      <c r="AX86" s="14">
        <v>0.24760842180893677</v>
      </c>
      <c r="AY86" s="14">
        <v>6.0983400239683299</v>
      </c>
      <c r="AZ86" s="14">
        <v>0.46751353531972878</v>
      </c>
      <c r="BA86" s="14">
        <v>0.67128475245557284</v>
      </c>
      <c r="BB86" s="14">
        <v>0.42147292285796156</v>
      </c>
      <c r="BC86" s="14">
        <v>0.25209956218416602</v>
      </c>
    </row>
    <row r="87" spans="1:55" x14ac:dyDescent="0.2">
      <c r="A87" s="15"/>
      <c r="B87" s="31"/>
      <c r="C87" s="15"/>
      <c r="D87" s="13"/>
      <c r="E87" s="13"/>
      <c r="F87" s="13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</row>
    <row r="88" spans="1:55" ht="16" x14ac:dyDescent="0.2">
      <c r="A88" s="11" t="s">
        <v>91</v>
      </c>
      <c r="B88" s="3" t="s">
        <v>85</v>
      </c>
      <c r="C88" s="13" t="s">
        <v>183</v>
      </c>
      <c r="D88" s="19" t="s">
        <v>163</v>
      </c>
      <c r="E88" s="27">
        <v>42836</v>
      </c>
      <c r="F88" s="32" t="s">
        <v>191</v>
      </c>
      <c r="G88" s="13">
        <v>72.37</v>
      </c>
      <c r="H88" s="13">
        <v>0.1157</v>
      </c>
      <c r="I88" s="13">
        <v>12.11</v>
      </c>
      <c r="J88" s="13">
        <v>1.38</v>
      </c>
      <c r="K88" s="13">
        <v>2.3400000000000001E-2</v>
      </c>
      <c r="L88" s="13">
        <v>7.5300000000000006E-2</v>
      </c>
      <c r="M88" s="13">
        <v>0.72950000000000004</v>
      </c>
      <c r="N88" s="13">
        <v>3.19</v>
      </c>
      <c r="O88" s="13">
        <v>4.49</v>
      </c>
      <c r="P88" s="13">
        <v>1.89E-2</v>
      </c>
      <c r="Q88" s="28">
        <v>0</v>
      </c>
      <c r="R88" s="13">
        <v>9.7299999999999998E-2</v>
      </c>
      <c r="S88" s="13">
        <f t="shared" ref="S88:S90" si="66">SUM(G88:R88)</f>
        <v>94.600099999999998</v>
      </c>
      <c r="T88" s="5">
        <f>SUM(G88:P88)</f>
        <v>94.502799999999993</v>
      </c>
      <c r="V88" s="13">
        <f>G88*100/T88</f>
        <v>76.579741552631248</v>
      </c>
      <c r="W88" s="13">
        <f>H88*100/T88</f>
        <v>0.12243023487134774</v>
      </c>
      <c r="X88" s="13">
        <f>I88*100/T88</f>
        <v>12.814435127848064</v>
      </c>
      <c r="Y88" s="13">
        <f>J88*100/T88</f>
        <v>1.460274192933966</v>
      </c>
      <c r="Z88" s="13">
        <f>K88*100/T88</f>
        <v>2.4761171097575946E-2</v>
      </c>
      <c r="AA88" s="13">
        <f>L88*100/T88</f>
        <v>7.9680178788353373E-2</v>
      </c>
      <c r="AB88" s="13">
        <f>M88*100/T88</f>
        <v>0.77193479981545532</v>
      </c>
      <c r="AC88" s="13">
        <f>N88*100/T88</f>
        <v>3.3755613590285156</v>
      </c>
      <c r="AD88" s="13">
        <f>O88*100/T88</f>
        <v>4.7511819755605131</v>
      </c>
      <c r="AE88" s="13">
        <f>P88*100/T88</f>
        <v>1.9999407424965188E-2</v>
      </c>
      <c r="AF88" s="13">
        <f t="shared" ref="AF88:AF90" si="67">SUM(V88:AE88)</f>
        <v>99.999999999999986</v>
      </c>
      <c r="AH88" s="4">
        <v>43059</v>
      </c>
      <c r="AI88" s="14">
        <v>140.40145848928731</v>
      </c>
      <c r="AJ88" s="14">
        <v>44.883765362027283</v>
      </c>
      <c r="AK88" s="14">
        <v>38.113930359080932</v>
      </c>
      <c r="AL88" s="14">
        <v>158.37206429727334</v>
      </c>
      <c r="AM88" s="14">
        <v>20.432641806569357</v>
      </c>
      <c r="AN88" s="14">
        <v>868.9398018113626</v>
      </c>
      <c r="AO88" s="14">
        <v>34.707181582267239</v>
      </c>
      <c r="AP88" s="14">
        <v>68.474886750281712</v>
      </c>
      <c r="AQ88" s="14">
        <v>12.479163152545894</v>
      </c>
      <c r="AR88" s="14">
        <v>3.6647496459477584</v>
      </c>
      <c r="AT88" s="14">
        <v>1.2495729805546572</v>
      </c>
      <c r="AU88" s="14">
        <v>0.29488633842851925</v>
      </c>
      <c r="AV88" s="14">
        <v>0.67156745292700604</v>
      </c>
      <c r="AW88" s="14">
        <v>1.5520462301132787</v>
      </c>
      <c r="AX88" s="14">
        <v>0.60766676732737268</v>
      </c>
      <c r="AY88" s="14">
        <v>5.5090783434840391</v>
      </c>
      <c r="AZ88" s="14">
        <v>0.38872043372139309</v>
      </c>
      <c r="BA88" s="14">
        <v>1.283904126567782</v>
      </c>
      <c r="BB88" s="14">
        <v>0.40270259493265598</v>
      </c>
      <c r="BC88" s="14">
        <v>0.22820396045316693</v>
      </c>
    </row>
    <row r="89" spans="1:55" ht="16" x14ac:dyDescent="0.2">
      <c r="A89" s="15"/>
      <c r="B89" s="31"/>
      <c r="C89" s="15"/>
      <c r="D89" s="19" t="s">
        <v>164</v>
      </c>
      <c r="E89" s="27">
        <v>42836</v>
      </c>
      <c r="F89" s="32" t="s">
        <v>191</v>
      </c>
      <c r="G89" s="13">
        <v>77</v>
      </c>
      <c r="H89" s="13">
        <v>8.4000000000000005E-2</v>
      </c>
      <c r="I89" s="13">
        <v>12.59</v>
      </c>
      <c r="J89" s="13">
        <v>1.1427</v>
      </c>
      <c r="K89" s="13">
        <v>4.99E-2</v>
      </c>
      <c r="L89" s="13">
        <v>5.2400000000000002E-2</v>
      </c>
      <c r="M89" s="13">
        <v>0.72409999999999997</v>
      </c>
      <c r="N89" s="13">
        <v>2.41</v>
      </c>
      <c r="O89" s="13">
        <v>4.99</v>
      </c>
      <c r="P89" s="13">
        <v>2.5999999999999999E-2</v>
      </c>
      <c r="Q89" s="28">
        <v>0</v>
      </c>
      <c r="R89" s="13">
        <v>9.9599999999999994E-2</v>
      </c>
      <c r="S89" s="13">
        <f t="shared" si="66"/>
        <v>99.168699999999987</v>
      </c>
      <c r="T89" s="5">
        <f>SUM(G89:P89)</f>
        <v>99.069099999999992</v>
      </c>
      <c r="V89" s="13">
        <f>G89*100/T89</f>
        <v>77.723528325179103</v>
      </c>
      <c r="W89" s="13">
        <f>H89*100/T89</f>
        <v>8.4789303627468116E-2</v>
      </c>
      <c r="X89" s="13">
        <f>I89*100/T89</f>
        <v>12.70830157940266</v>
      </c>
      <c r="Y89" s="13">
        <f>J89*100/T89</f>
        <v>1.153437348275093</v>
      </c>
      <c r="Z89" s="13">
        <f>K89*100/T89</f>
        <v>5.0368883940603078E-2</v>
      </c>
      <c r="AA89" s="13">
        <f>L89*100/T89</f>
        <v>5.2892375119992015E-2</v>
      </c>
      <c r="AB89" s="13">
        <f>M89*100/T89</f>
        <v>0.7309039851982102</v>
      </c>
      <c r="AC89" s="13">
        <f>N89*100/T89</f>
        <v>2.4326454969309301</v>
      </c>
      <c r="AD89" s="13">
        <f>O89*100/T89</f>
        <v>5.0368883940603082</v>
      </c>
      <c r="AE89" s="13">
        <f>P89*100/T89</f>
        <v>2.6244308265644892E-2</v>
      </c>
      <c r="AF89" s="13">
        <f t="shared" si="67"/>
        <v>100.00000000000003</v>
      </c>
      <c r="AH89" s="4">
        <v>43059</v>
      </c>
      <c r="AI89" s="14">
        <v>136.67542068492713</v>
      </c>
      <c r="AJ89" s="14">
        <v>37.218205462472511</v>
      </c>
      <c r="AK89" s="14">
        <v>39.871240940954515</v>
      </c>
      <c r="AL89" s="14">
        <v>133.89481240297977</v>
      </c>
      <c r="AM89" s="14">
        <v>19.441509805376548</v>
      </c>
      <c r="AN89" s="14">
        <v>871.60286389927819</v>
      </c>
      <c r="AO89" s="14">
        <v>31.715885699718587</v>
      </c>
      <c r="AP89" s="14">
        <v>65.153903837512715</v>
      </c>
      <c r="AQ89" s="14">
        <v>11.724498377567736</v>
      </c>
      <c r="AR89" s="14">
        <v>3.66239688973097</v>
      </c>
      <c r="AT89" s="14">
        <v>3.6013973350478299</v>
      </c>
      <c r="AU89" s="14">
        <v>0.42428754227218662</v>
      </c>
      <c r="AV89" s="14">
        <v>0.6714316974456741</v>
      </c>
      <c r="AW89" s="14">
        <v>0.92253525745653053</v>
      </c>
      <c r="AX89" s="14">
        <v>0.47398400905508026</v>
      </c>
      <c r="AY89" s="14">
        <v>4.6020631213881886</v>
      </c>
      <c r="AZ89" s="14">
        <v>0.21630234047208077</v>
      </c>
      <c r="BA89" s="14">
        <v>0.80074147816303132</v>
      </c>
      <c r="BB89" s="14">
        <v>0.1776261504201512</v>
      </c>
      <c r="BC89" s="14">
        <v>0.13726663542711676</v>
      </c>
    </row>
    <row r="90" spans="1:55" ht="16" x14ac:dyDescent="0.2">
      <c r="A90" s="15"/>
      <c r="B90" s="31"/>
      <c r="C90" s="15"/>
      <c r="D90" s="13" t="s">
        <v>165</v>
      </c>
      <c r="E90" s="27">
        <v>42836</v>
      </c>
      <c r="F90" s="32" t="s">
        <v>191</v>
      </c>
      <c r="G90" s="13">
        <v>76.25</v>
      </c>
      <c r="H90" s="13">
        <v>6.8000000000000005E-2</v>
      </c>
      <c r="I90" s="13">
        <v>12.75</v>
      </c>
      <c r="J90" s="13">
        <v>1.42</v>
      </c>
      <c r="K90" s="13">
        <v>7.1800000000000003E-2</v>
      </c>
      <c r="L90" s="13">
        <v>6.0400000000000002E-2</v>
      </c>
      <c r="M90" s="13">
        <v>0.76749999999999996</v>
      </c>
      <c r="N90" s="13">
        <v>2.61</v>
      </c>
      <c r="O90" s="13">
        <v>4.9800000000000004</v>
      </c>
      <c r="P90" s="13">
        <v>0</v>
      </c>
      <c r="Q90" s="28">
        <v>0</v>
      </c>
      <c r="R90" s="13">
        <v>0.11310000000000001</v>
      </c>
      <c r="S90" s="13">
        <f t="shared" si="66"/>
        <v>99.090800000000002</v>
      </c>
      <c r="T90" s="5">
        <f>SUM(G90:P90)</f>
        <v>98.977699999999999</v>
      </c>
      <c r="V90" s="13">
        <f>G90*100/T90</f>
        <v>77.037554923987926</v>
      </c>
      <c r="W90" s="13">
        <f>H90*100/T90</f>
        <v>6.8702344063359733E-2</v>
      </c>
      <c r="X90" s="13">
        <f>I90*100/T90</f>
        <v>12.88168951187995</v>
      </c>
      <c r="Y90" s="13">
        <f>J90*100/T90</f>
        <v>1.4346665966172178</v>
      </c>
      <c r="Z90" s="13">
        <f>K90*100/T90</f>
        <v>7.2541592702194541E-2</v>
      </c>
      <c r="AA90" s="13">
        <f>L90*100/T90</f>
        <v>6.102384678569011E-2</v>
      </c>
      <c r="AB90" s="13">
        <f>M90*100/T90</f>
        <v>0.77542719218571454</v>
      </c>
      <c r="AC90" s="13">
        <f>N90*100/T90</f>
        <v>2.6369576177260132</v>
      </c>
      <c r="AD90" s="13">
        <f>O90*100/T90</f>
        <v>5.0314363740519337</v>
      </c>
      <c r="AE90" s="13">
        <f>P90*100/T90</f>
        <v>0</v>
      </c>
      <c r="AF90" s="13">
        <f t="shared" si="67"/>
        <v>100</v>
      </c>
      <c r="AH90" s="4">
        <v>43059</v>
      </c>
      <c r="AI90" s="14">
        <v>129.47059803056794</v>
      </c>
      <c r="AJ90" s="14">
        <v>47.949064339118181</v>
      </c>
      <c r="AK90" s="14">
        <v>38.845242229456318</v>
      </c>
      <c r="AL90" s="14">
        <v>156.17465361803397</v>
      </c>
      <c r="AM90" s="14">
        <v>18.426950365954745</v>
      </c>
      <c r="AN90" s="14">
        <v>855.45827820294448</v>
      </c>
      <c r="AO90" s="14">
        <v>33.842633589073941</v>
      </c>
      <c r="AP90" s="14">
        <v>67.044164528815259</v>
      </c>
      <c r="AQ90" s="14">
        <v>11.505519418245457</v>
      </c>
      <c r="AR90" s="14">
        <v>3.2995688909755518</v>
      </c>
      <c r="AT90" s="14">
        <v>1.3892951775615503</v>
      </c>
      <c r="AU90" s="14">
        <v>0.57249080989300061</v>
      </c>
      <c r="AV90" s="14">
        <v>0.52543507779334564</v>
      </c>
      <c r="AW90" s="14">
        <v>1.1507705929284899</v>
      </c>
      <c r="AX90" s="14">
        <v>0.29408810012874481</v>
      </c>
      <c r="AY90" s="14">
        <v>4.1038416999700242</v>
      </c>
      <c r="AZ90" s="14">
        <v>0.66813737262343242</v>
      </c>
      <c r="BA90" s="14">
        <v>0.92335214999466919</v>
      </c>
      <c r="BB90" s="14">
        <v>0.19530579773033949</v>
      </c>
      <c r="BC90" s="14">
        <v>0.12270761711467068</v>
      </c>
    </row>
    <row r="91" spans="1:55" x14ac:dyDescent="0.2">
      <c r="D91" s="12"/>
      <c r="E91" s="12"/>
      <c r="F91" s="12"/>
    </row>
    <row r="92" spans="1:55" ht="16" x14ac:dyDescent="0.2">
      <c r="A92" s="11" t="s">
        <v>92</v>
      </c>
      <c r="B92" s="3" t="s">
        <v>79</v>
      </c>
      <c r="C92" s="12" t="s">
        <v>184</v>
      </c>
      <c r="D92" s="12" t="s">
        <v>166</v>
      </c>
      <c r="E92" s="27">
        <v>42909</v>
      </c>
      <c r="F92" s="32" t="s">
        <v>191</v>
      </c>
      <c r="G92" s="13">
        <v>66.319999999999993</v>
      </c>
      <c r="H92" s="13">
        <v>0.55400000000000005</v>
      </c>
      <c r="I92" s="13">
        <v>14.2</v>
      </c>
      <c r="J92" s="13">
        <v>3.63</v>
      </c>
      <c r="K92" s="13">
        <v>9.6600000000000005E-2</v>
      </c>
      <c r="L92" s="13">
        <v>0.6452</v>
      </c>
      <c r="M92" s="13">
        <v>2.33</v>
      </c>
      <c r="N92" s="13">
        <v>1.1198999999999999</v>
      </c>
      <c r="O92" s="13">
        <v>2.87</v>
      </c>
      <c r="P92" s="13">
        <v>0.1072</v>
      </c>
      <c r="Q92" s="28">
        <v>0</v>
      </c>
      <c r="R92" s="13">
        <v>0.19339999999999999</v>
      </c>
      <c r="S92" s="13">
        <f>SUM(G92:R92)</f>
        <v>92.066299999999998</v>
      </c>
      <c r="T92" s="5">
        <f>SUM(G92:P92)</f>
        <v>91.872900000000001</v>
      </c>
      <c r="V92" s="13">
        <f>G92*100/T92</f>
        <v>72.186683994953881</v>
      </c>
      <c r="W92" s="13">
        <f>H92*100/T92</f>
        <v>0.60300698029560407</v>
      </c>
      <c r="X92" s="13">
        <f>I92*100/T92</f>
        <v>15.456135596024508</v>
      </c>
      <c r="Y92" s="13">
        <f>J92*100/T92</f>
        <v>3.95111071926542</v>
      </c>
      <c r="Z92" s="13">
        <f>K92*100/T92</f>
        <v>0.1051452604630963</v>
      </c>
      <c r="AA92" s="13">
        <f>L92*100/T92</f>
        <v>0.70227455539119799</v>
      </c>
      <c r="AB92" s="13">
        <f>M92*100/T92</f>
        <v>2.5361123900519087</v>
      </c>
      <c r="AC92" s="13">
        <f>N92*100/T92</f>
        <v>1.2189666376047779</v>
      </c>
      <c r="AD92" s="13">
        <f>O92*100/T92</f>
        <v>3.1238809268021366</v>
      </c>
      <c r="AE92" s="13">
        <f>P92*100/T92</f>
        <v>0.11668293914745263</v>
      </c>
      <c r="AF92" s="13">
        <f t="shared" ref="AF92" si="68">SUM(V92:AE92)</f>
        <v>99.999999999999972</v>
      </c>
    </row>
    <row r="93" spans="1:55" x14ac:dyDescent="0.2">
      <c r="D93" s="12"/>
      <c r="E93" s="12"/>
      <c r="F93" s="12"/>
    </row>
    <row r="94" spans="1:55" ht="16" x14ac:dyDescent="0.2">
      <c r="A94" s="11" t="s">
        <v>94</v>
      </c>
      <c r="B94" s="3" t="s">
        <v>93</v>
      </c>
      <c r="C94" s="12" t="s">
        <v>184</v>
      </c>
      <c r="D94" s="12" t="s">
        <v>167</v>
      </c>
      <c r="E94" s="27">
        <v>42832</v>
      </c>
      <c r="F94" s="32" t="s">
        <v>191</v>
      </c>
      <c r="G94" s="13">
        <v>63.625</v>
      </c>
      <c r="H94" s="13">
        <v>0.88080000000000003</v>
      </c>
      <c r="I94" s="13">
        <v>15.375</v>
      </c>
      <c r="J94" s="13">
        <v>6.5649999999999995</v>
      </c>
      <c r="K94" s="13">
        <v>0.17709999999999998</v>
      </c>
      <c r="L94" s="13">
        <v>1.4176000000000002</v>
      </c>
      <c r="M94" s="13">
        <v>3.95</v>
      </c>
      <c r="N94" s="13">
        <v>4.4499999999999993</v>
      </c>
      <c r="O94" s="13">
        <v>1.9249999999999998</v>
      </c>
      <c r="P94" s="13">
        <v>0.25905</v>
      </c>
      <c r="Q94" s="28">
        <v>0</v>
      </c>
      <c r="R94" s="13">
        <v>0.22999999999999998</v>
      </c>
      <c r="S94" s="13">
        <f>SUM(G94:R94)</f>
        <v>98.854549999999989</v>
      </c>
      <c r="T94" s="5">
        <f>SUM(G94:P94)</f>
        <v>98.624549999999985</v>
      </c>
      <c r="V94" s="13">
        <f>G94*100/T94</f>
        <v>64.512334910526846</v>
      </c>
      <c r="W94" s="13">
        <f>H94*100/T94</f>
        <v>0.89308392281637794</v>
      </c>
      <c r="X94" s="13">
        <f>I94*100/T94</f>
        <v>15.589424742622402</v>
      </c>
      <c r="Y94" s="13">
        <f>J94*100/T94</f>
        <v>6.6565576218091751</v>
      </c>
      <c r="Z94" s="13">
        <f>K94*100/T94</f>
        <v>0.17956989410851557</v>
      </c>
      <c r="AA94" s="13">
        <f>L94*100/T94</f>
        <v>1.4373703099279038</v>
      </c>
      <c r="AB94" s="13">
        <f>M94*100/T94</f>
        <v>4.0050879826574626</v>
      </c>
      <c r="AC94" s="13">
        <f>N94*100/T94</f>
        <v>4.5120611450191666</v>
      </c>
      <c r="AD94" s="13">
        <f>O94*100/T94</f>
        <v>1.9518466750925607</v>
      </c>
      <c r="AE94" s="13">
        <f>P94*100/T94</f>
        <v>0.26266279541959892</v>
      </c>
      <c r="AF94" s="13">
        <f t="shared" ref="AF94" si="69">SUM(V94:AE94)</f>
        <v>99.999999999999972</v>
      </c>
    </row>
    <row r="95" spans="1:55" x14ac:dyDescent="0.2">
      <c r="D95" s="12"/>
      <c r="E95" s="12"/>
      <c r="F95" s="12"/>
    </row>
    <row r="96" spans="1:55" ht="16" x14ac:dyDescent="0.2">
      <c r="A96" s="11" t="s">
        <v>95</v>
      </c>
      <c r="B96" s="3" t="s">
        <v>187</v>
      </c>
      <c r="C96" s="12" t="s">
        <v>186</v>
      </c>
      <c r="D96" s="12" t="s">
        <v>168</v>
      </c>
      <c r="E96" s="27">
        <v>42836</v>
      </c>
      <c r="F96" s="32" t="s">
        <v>194</v>
      </c>
      <c r="G96" s="13">
        <v>73.515000000000001</v>
      </c>
      <c r="H96" s="13">
        <v>6.4299999999999996E-2</v>
      </c>
      <c r="I96" s="13">
        <v>13.75</v>
      </c>
      <c r="J96" s="13">
        <v>1.3243499999999999</v>
      </c>
      <c r="K96" s="13">
        <v>0</v>
      </c>
      <c r="L96" s="13">
        <v>3.4299999999999997</v>
      </c>
      <c r="M96" s="13">
        <v>1.49</v>
      </c>
      <c r="N96" s="13">
        <v>1.655</v>
      </c>
      <c r="O96" s="13">
        <v>4.43</v>
      </c>
      <c r="P96" s="13">
        <v>4.9799999999999997E-2</v>
      </c>
      <c r="Q96" s="28">
        <v>0</v>
      </c>
      <c r="R96" s="13">
        <v>8.1499999999999993E-3</v>
      </c>
      <c r="S96" s="13">
        <f>SUM(G96:R96)</f>
        <v>99.7166</v>
      </c>
      <c r="T96" s="5">
        <f>SUM(G96:P96)</f>
        <v>99.708449999999999</v>
      </c>
      <c r="V96" s="13">
        <f>G96*100/T96</f>
        <v>73.72995969749806</v>
      </c>
      <c r="W96" s="13">
        <f>H96*100/T96</f>
        <v>6.4488014807170299E-2</v>
      </c>
      <c r="X96" s="13">
        <f>I96*100/T96</f>
        <v>13.790205343679498</v>
      </c>
      <c r="Y96" s="13">
        <f>J96*100/T96</f>
        <v>1.3282224325019596</v>
      </c>
      <c r="Z96" s="13">
        <f>K96*100/T96</f>
        <v>0</v>
      </c>
      <c r="AA96" s="13">
        <f>L96*100/T96</f>
        <v>3.440029405732413</v>
      </c>
      <c r="AB96" s="13">
        <f>M96*100/T96</f>
        <v>1.4943567972423601</v>
      </c>
      <c r="AC96" s="13">
        <f>N96*100/T96</f>
        <v>1.6598392613665141</v>
      </c>
      <c r="AD96" s="13">
        <f>O96*100/T96</f>
        <v>4.4429534307272851</v>
      </c>
      <c r="AE96" s="13">
        <f>P96*100/T96</f>
        <v>4.9945616444744649E-2</v>
      </c>
      <c r="AF96" s="13">
        <f t="shared" ref="AF96" si="70">SUM(V96:AE96)</f>
        <v>100.00000000000001</v>
      </c>
      <c r="AH96" s="4">
        <v>43059</v>
      </c>
      <c r="AI96" s="14">
        <v>115.34786261094931</v>
      </c>
      <c r="AJ96" s="14">
        <v>71.964318287004801</v>
      </c>
      <c r="AK96" s="14">
        <v>4.2476705678347049</v>
      </c>
      <c r="AL96" s="14">
        <v>15.729257476068923</v>
      </c>
      <c r="AM96" s="14">
        <v>5.7786626404108565</v>
      </c>
      <c r="AN96" s="14">
        <v>615.80152272478972</v>
      </c>
      <c r="AO96" s="14">
        <v>17.755608387899358</v>
      </c>
      <c r="AP96" s="14">
        <v>32.951271320599623</v>
      </c>
      <c r="AQ96" s="14">
        <v>5.5581566554998707</v>
      </c>
      <c r="AR96" s="14">
        <v>1.1058038519606703</v>
      </c>
      <c r="AT96" s="14">
        <v>2.6055276005700971</v>
      </c>
      <c r="AU96" s="14">
        <v>3.4283343181516783</v>
      </c>
      <c r="AV96" s="14">
        <v>0.15652629707060461</v>
      </c>
      <c r="AW96" s="14">
        <v>0.4919998071689593</v>
      </c>
      <c r="AX96" s="14">
        <v>0.2586387385455271</v>
      </c>
      <c r="AY96" s="14">
        <v>4.7939947464836461</v>
      </c>
      <c r="AZ96" s="14">
        <v>0.46706935120122473</v>
      </c>
      <c r="BA96" s="14">
        <v>0.72436016914663037</v>
      </c>
      <c r="BB96" s="14">
        <v>0.1457005300187238</v>
      </c>
      <c r="BC96" s="14">
        <v>7.367943746290842E-2</v>
      </c>
    </row>
    <row r="97" spans="1:32" x14ac:dyDescent="0.2">
      <c r="D97" s="12"/>
      <c r="E97" s="12"/>
      <c r="F97" s="12"/>
    </row>
    <row r="98" spans="1:32" ht="16" x14ac:dyDescent="0.2">
      <c r="A98" s="11" t="s">
        <v>96</v>
      </c>
      <c r="B98" s="3" t="s">
        <v>79</v>
      </c>
      <c r="C98" s="12" t="s">
        <v>184</v>
      </c>
      <c r="D98" s="12" t="s">
        <v>170</v>
      </c>
      <c r="E98" s="27">
        <v>42829</v>
      </c>
      <c r="F98" s="27" t="s">
        <v>190</v>
      </c>
      <c r="G98" s="13">
        <v>64.150000000000006</v>
      </c>
      <c r="H98" s="13">
        <v>0.41244999999999998</v>
      </c>
      <c r="I98" s="13">
        <v>14.38</v>
      </c>
      <c r="J98" s="13">
        <v>3.0300000000000002</v>
      </c>
      <c r="K98" s="13">
        <v>0.13055</v>
      </c>
      <c r="L98" s="13">
        <v>0.438</v>
      </c>
      <c r="M98" s="13">
        <v>2.0150000000000001</v>
      </c>
      <c r="N98" s="13">
        <v>4.0750000000000002</v>
      </c>
      <c r="O98" s="13">
        <v>3</v>
      </c>
      <c r="P98" s="13">
        <v>8.274999999999999E-2</v>
      </c>
      <c r="Q98" s="28">
        <v>0</v>
      </c>
      <c r="R98" s="13">
        <v>0.28065000000000001</v>
      </c>
      <c r="S98" s="13">
        <f t="shared" ref="S98:S99" si="71">SUM(G98:R98)</f>
        <v>91.994400000000013</v>
      </c>
      <c r="T98" s="5">
        <f>SUM(G98:P98)</f>
        <v>91.713750000000019</v>
      </c>
      <c r="V98" s="13">
        <f>G98*100/T98</f>
        <v>69.945891428493539</v>
      </c>
      <c r="W98" s="13">
        <f>H98*100/T98</f>
        <v>0.44971446484305777</v>
      </c>
      <c r="X98" s="13">
        <f>I98*100/T98</f>
        <v>15.679219310081637</v>
      </c>
      <c r="Y98" s="13">
        <f>J98*100/T98</f>
        <v>3.3037576154066315</v>
      </c>
      <c r="Z98" s="13">
        <f>K98*100/T98</f>
        <v>0.14234506821496229</v>
      </c>
      <c r="AA98" s="13">
        <f>L98*100/T98</f>
        <v>0.47757288301917639</v>
      </c>
      <c r="AB98" s="13">
        <f>M98*100/T98</f>
        <v>2.1970533316978091</v>
      </c>
      <c r="AC98" s="13">
        <f>N98*100/T98</f>
        <v>4.4431723705551232</v>
      </c>
      <c r="AD98" s="13">
        <f>O98*100/T98</f>
        <v>3.2710471439669617</v>
      </c>
      <c r="AE98" s="13">
        <f>P98*100/T98</f>
        <v>9.0226383721088682E-2</v>
      </c>
      <c r="AF98" s="13">
        <f t="shared" ref="AF98" si="72">SUM(V98:AE98)</f>
        <v>99.999999999999986</v>
      </c>
    </row>
    <row r="99" spans="1:32" ht="16" x14ac:dyDescent="0.2">
      <c r="D99" s="12" t="s">
        <v>169</v>
      </c>
      <c r="E99" s="27">
        <v>42829</v>
      </c>
      <c r="F99" s="27"/>
      <c r="G99" s="13">
        <v>70.650000000000006</v>
      </c>
      <c r="H99" s="13">
        <v>0.46239999999999998</v>
      </c>
      <c r="I99" s="13">
        <v>14.35</v>
      </c>
      <c r="J99" s="13">
        <v>3.13</v>
      </c>
      <c r="K99" s="13">
        <v>0.15179999999999999</v>
      </c>
      <c r="L99" s="13">
        <v>0.45400000000000001</v>
      </c>
      <c r="M99" s="13">
        <v>1.55</v>
      </c>
      <c r="N99" s="13">
        <v>4.5999999999999996</v>
      </c>
      <c r="O99" s="13">
        <v>2.99</v>
      </c>
      <c r="P99" s="13">
        <v>7.7100000000000002E-2</v>
      </c>
      <c r="Q99" s="28">
        <v>0</v>
      </c>
      <c r="R99" s="13">
        <v>0.24299999999999999</v>
      </c>
      <c r="S99" s="13">
        <f t="shared" si="71"/>
        <v>98.658299999999969</v>
      </c>
      <c r="T99" s="5">
        <f>SUM(G99:P99)</f>
        <v>98.415299999999974</v>
      </c>
      <c r="V99" s="13">
        <f>G99*100/T99</f>
        <v>71.787618388604244</v>
      </c>
      <c r="W99" s="13">
        <f>H99*100/T99</f>
        <v>0.46984564391918743</v>
      </c>
      <c r="X99" s="13">
        <f>I99*100/T99</f>
        <v>14.581066155364057</v>
      </c>
      <c r="Y99" s="13">
        <f>J99*100/T99</f>
        <v>3.1803997955602439</v>
      </c>
      <c r="Z99" s="13">
        <f>K99*100/T99</f>
        <v>0.1542443095738163</v>
      </c>
      <c r="AA99" s="13">
        <f>L99*100/T99</f>
        <v>0.46131038568190119</v>
      </c>
      <c r="AB99" s="13">
        <f>M99*100/T99</f>
        <v>1.5749583652135393</v>
      </c>
      <c r="AC99" s="13">
        <f>N99*100/T99</f>
        <v>4.6740699870853417</v>
      </c>
      <c r="AD99" s="13">
        <f>O99*100/T99</f>
        <v>3.0381454916054729</v>
      </c>
      <c r="AE99" s="13">
        <f>P99*100/T99</f>
        <v>7.8341477392234765E-2</v>
      </c>
      <c r="AF99" s="13">
        <f t="shared" ref="AF99" si="73">SUM(V99:AE99)</f>
        <v>100.00000000000003</v>
      </c>
    </row>
    <row r="100" spans="1:32" x14ac:dyDescent="0.2">
      <c r="D100" s="12"/>
      <c r="E100" s="12"/>
      <c r="F100" s="12"/>
    </row>
    <row r="101" spans="1:32" ht="16" x14ac:dyDescent="0.2">
      <c r="A101" s="11" t="s">
        <v>97</v>
      </c>
      <c r="B101" s="3" t="s">
        <v>79</v>
      </c>
      <c r="C101" s="12" t="s">
        <v>184</v>
      </c>
      <c r="D101" s="12" t="s">
        <v>171</v>
      </c>
      <c r="E101" s="27">
        <v>42909</v>
      </c>
      <c r="F101" s="32" t="s">
        <v>191</v>
      </c>
      <c r="G101" s="13">
        <v>66</v>
      </c>
      <c r="H101" s="13">
        <v>0.50939999999999996</v>
      </c>
      <c r="I101" s="13">
        <v>14.11</v>
      </c>
      <c r="J101" s="13">
        <v>3.4</v>
      </c>
      <c r="K101" s="13">
        <v>8.4099999999999994E-2</v>
      </c>
      <c r="L101" s="13">
        <v>0.61919999999999997</v>
      </c>
      <c r="M101" s="13">
        <v>2.35</v>
      </c>
      <c r="N101" s="13">
        <v>4.07</v>
      </c>
      <c r="O101" s="13">
        <v>2.92</v>
      </c>
      <c r="P101" s="13">
        <v>9.2100000000000001E-2</v>
      </c>
      <c r="Q101" s="28">
        <v>0</v>
      </c>
      <c r="R101" s="13">
        <v>0.18509999999999999</v>
      </c>
      <c r="S101" s="13">
        <f>SUM(G101:R101)</f>
        <v>94.339900000000029</v>
      </c>
      <c r="T101" s="5">
        <f>SUM(G101:P101)</f>
        <v>94.154800000000023</v>
      </c>
      <c r="V101" s="13">
        <f>G101*100/T101</f>
        <v>70.097329079345911</v>
      </c>
      <c r="W101" s="13">
        <f>H101*100/T101</f>
        <v>0.54102393080331523</v>
      </c>
      <c r="X101" s="13">
        <f>I101*100/T101</f>
        <v>14.985959292569255</v>
      </c>
      <c r="Y101" s="13">
        <f>J101*100/T101</f>
        <v>3.611074528329941</v>
      </c>
      <c r="Z101" s="13">
        <f>K101*100/T101</f>
        <v>8.9320990538984721E-2</v>
      </c>
      <c r="AA101" s="13">
        <f>L101*100/T101</f>
        <v>0.65764039645349981</v>
      </c>
      <c r="AB101" s="13">
        <f>M101*100/T101</f>
        <v>2.4958897475221651</v>
      </c>
      <c r="AC101" s="13">
        <f>N101*100/T101</f>
        <v>4.3226686265596648</v>
      </c>
      <c r="AD101" s="13">
        <f>O101*100/T101</f>
        <v>3.1012757713892434</v>
      </c>
      <c r="AE101" s="13">
        <f>P101*100/T101</f>
        <v>9.7817636487996351E-2</v>
      </c>
      <c r="AF101" s="13">
        <f t="shared" ref="AF101" si="74">SUM(V101:AE101)</f>
        <v>99.999999999999986</v>
      </c>
    </row>
    <row r="102" spans="1:32" x14ac:dyDescent="0.2">
      <c r="D102" s="12"/>
      <c r="E102" s="12"/>
      <c r="F102" s="12"/>
    </row>
    <row r="103" spans="1:32" ht="16" x14ac:dyDescent="0.2">
      <c r="A103" s="11" t="s">
        <v>98</v>
      </c>
      <c r="B103" s="3" t="s">
        <v>79</v>
      </c>
      <c r="C103" s="12" t="s">
        <v>184</v>
      </c>
      <c r="D103" s="12" t="s">
        <v>172</v>
      </c>
      <c r="E103" s="27">
        <v>42836</v>
      </c>
      <c r="F103" s="32" t="s">
        <v>190</v>
      </c>
      <c r="G103" s="13">
        <v>72.06</v>
      </c>
      <c r="H103" s="13">
        <v>0.42064999999999997</v>
      </c>
      <c r="I103" s="13">
        <v>14.615</v>
      </c>
      <c r="J103" s="13">
        <v>3.09</v>
      </c>
      <c r="K103" s="13">
        <v>0.13200000000000001</v>
      </c>
      <c r="L103" s="13">
        <v>0.43264999999999998</v>
      </c>
      <c r="M103" s="13">
        <v>1.75</v>
      </c>
      <c r="N103" s="13">
        <v>4.5250000000000004</v>
      </c>
      <c r="O103" s="13">
        <v>2.91</v>
      </c>
      <c r="P103" s="13">
        <v>8.3299999999999999E-2</v>
      </c>
      <c r="Q103" s="28">
        <v>0</v>
      </c>
      <c r="R103" s="13">
        <v>0.25990000000000002</v>
      </c>
      <c r="S103" s="13">
        <f>SUM(G103:R103)</f>
        <v>100.27849999999999</v>
      </c>
      <c r="T103" s="5">
        <f>SUM(G103:P103)</f>
        <v>100.01859999999999</v>
      </c>
      <c r="V103" s="13">
        <f>G103*100/T103</f>
        <v>72.046599332524153</v>
      </c>
      <c r="W103" s="13">
        <f>H103*100/T103</f>
        <v>0.42057177365010107</v>
      </c>
      <c r="X103" s="13">
        <f>I103*100/T103</f>
        <v>14.612282115526513</v>
      </c>
      <c r="Y103" s="13">
        <f>J103*100/T103</f>
        <v>3.0894253668817604</v>
      </c>
      <c r="Z103" s="13">
        <f>K103*100/T103</f>
        <v>0.13197545256582277</v>
      </c>
      <c r="AA103" s="13">
        <f>L103*100/T103</f>
        <v>0.43256954206517589</v>
      </c>
      <c r="AB103" s="13">
        <f>M103*100/T103</f>
        <v>1.7496745605317412</v>
      </c>
      <c r="AC103" s="13">
        <f>N103*100/T103</f>
        <v>4.5241585065177885</v>
      </c>
      <c r="AD103" s="13">
        <f>O103*100/T103</f>
        <v>2.9094588406556383</v>
      </c>
      <c r="AE103" s="13">
        <f>P103*100/T103</f>
        <v>8.3284509081310881E-2</v>
      </c>
      <c r="AF103" s="13">
        <f t="shared" ref="AF103" si="75">SUM(V103:AE103)</f>
        <v>100.00000000000001</v>
      </c>
    </row>
    <row r="104" spans="1:32" x14ac:dyDescent="0.2">
      <c r="D104" s="12"/>
      <c r="E104" s="12"/>
      <c r="F104" s="12"/>
    </row>
    <row r="105" spans="1:32" ht="16" x14ac:dyDescent="0.2">
      <c r="A105" s="11" t="s">
        <v>99</v>
      </c>
      <c r="B105" s="3" t="s">
        <v>79</v>
      </c>
      <c r="C105" s="12" t="s">
        <v>184</v>
      </c>
      <c r="D105" s="12" t="s">
        <v>173</v>
      </c>
      <c r="E105" s="27">
        <v>42836</v>
      </c>
      <c r="F105" s="32" t="s">
        <v>191</v>
      </c>
      <c r="G105" s="13">
        <v>66.27</v>
      </c>
      <c r="H105" s="13">
        <v>0.44779999999999998</v>
      </c>
      <c r="I105" s="13">
        <v>14.45</v>
      </c>
      <c r="J105" s="13">
        <v>3.26</v>
      </c>
      <c r="K105" s="13">
        <v>0.1474</v>
      </c>
      <c r="L105" s="13">
        <v>0.56069999999999998</v>
      </c>
      <c r="M105" s="13">
        <v>1.84</v>
      </c>
      <c r="N105" s="13">
        <v>3.94</v>
      </c>
      <c r="O105" s="13">
        <v>3.12</v>
      </c>
      <c r="P105" s="13">
        <v>7.7700000000000005E-2</v>
      </c>
      <c r="Q105" s="28">
        <v>0</v>
      </c>
      <c r="R105" s="13">
        <v>0.24149999999999999</v>
      </c>
      <c r="S105" s="13">
        <f>SUM(G105:R105)</f>
        <v>94.355100000000007</v>
      </c>
      <c r="T105" s="5">
        <f>SUM(G105:P105)</f>
        <v>94.113600000000005</v>
      </c>
      <c r="V105" s="13">
        <f>G105*100/T105</f>
        <v>70.414902840822151</v>
      </c>
      <c r="W105" s="13">
        <f>H105*100/T105</f>
        <v>0.47580795974226892</v>
      </c>
      <c r="X105" s="13">
        <f>I105*100/T105</f>
        <v>15.353785212764148</v>
      </c>
      <c r="Y105" s="13">
        <f>J105*100/T105</f>
        <v>3.4638989476547488</v>
      </c>
      <c r="Z105" s="13">
        <f>K105*100/T105</f>
        <v>0.15661923462708896</v>
      </c>
      <c r="AA105" s="13">
        <f>L105*100/T105</f>
        <v>0.59576936808282754</v>
      </c>
      <c r="AB105" s="13">
        <f>M105*100/T105</f>
        <v>1.9550840686149504</v>
      </c>
      <c r="AC105" s="13">
        <f>N105*100/T105</f>
        <v>4.1864300164907089</v>
      </c>
      <c r="AD105" s="13">
        <f>O105*100/T105</f>
        <v>3.3151425511296986</v>
      </c>
      <c r="AE105" s="13">
        <f>P105*100/T105</f>
        <v>8.2559800071403067E-2</v>
      </c>
      <c r="AF105" s="13">
        <f t="shared" ref="AF105" si="76">SUM(V105:AE105)</f>
        <v>100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8"/>
  <sheetViews>
    <sheetView workbookViewId="0"/>
  </sheetViews>
  <sheetFormatPr baseColWidth="10" defaultRowHeight="15" x14ac:dyDescent="0.2"/>
  <cols>
    <col min="1" max="2" style="3" width="10.83203125" collapsed="true"/>
    <col min="3" max="15" style="5" width="10.83203125" collapsed="true"/>
    <col min="16" max="16384" style="3" width="10.83203125" collapsed="true"/>
  </cols>
  <sheetData>
    <row r="1" spans="1:15" s="1" customFormat="1" ht="32" x14ac:dyDescent="0.2">
      <c r="A1" s="1" t="s">
        <v>54</v>
      </c>
      <c r="B1" s="2" t="s">
        <v>43</v>
      </c>
      <c r="C1" s="8" t="s">
        <v>1</v>
      </c>
      <c r="D1" s="8" t="s">
        <v>2</v>
      </c>
      <c r="E1" s="8" t="s">
        <v>3</v>
      </c>
      <c r="F1" s="8" t="s">
        <v>4</v>
      </c>
      <c r="G1" s="8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10</v>
      </c>
      <c r="M1" s="17" t="s">
        <v>0</v>
      </c>
      <c r="N1" s="17" t="s">
        <v>174</v>
      </c>
      <c r="O1" s="6" t="s">
        <v>11</v>
      </c>
    </row>
    <row r="2" spans="1:15" x14ac:dyDescent="0.2">
      <c r="A2" s="3" t="s">
        <v>39</v>
      </c>
      <c r="B2" s="4">
        <v>42829</v>
      </c>
      <c r="C2" s="5">
        <v>73.48</v>
      </c>
      <c r="D2" s="5">
        <v>4.1700000000000001E-2</v>
      </c>
      <c r="E2" s="5">
        <v>13.17</v>
      </c>
      <c r="F2" s="5">
        <v>1.51</v>
      </c>
      <c r="G2" s="5">
        <v>7.3800000000000004E-2</v>
      </c>
      <c r="H2" s="5">
        <v>4.8099999999999997E-2</v>
      </c>
      <c r="I2" s="5">
        <v>0.73709999999999998</v>
      </c>
      <c r="J2" s="5">
        <v>3.96</v>
      </c>
      <c r="K2" s="5">
        <v>5.09</v>
      </c>
      <c r="L2" s="5">
        <v>2.1100000000000001E-2</v>
      </c>
      <c r="M2" s="5">
        <v>0.33689999999999998</v>
      </c>
      <c r="N2" s="5">
        <v>98.468800000000002</v>
      </c>
      <c r="O2" s="5">
        <f>SUM(C2:L2)</f>
        <v>98.131800000000027</v>
      </c>
    </row>
    <row r="3" spans="1:15" x14ac:dyDescent="0.2">
      <c r="A3" s="3" t="s">
        <v>40</v>
      </c>
      <c r="B3" s="4">
        <v>42829</v>
      </c>
      <c r="C3" s="5">
        <v>45.73</v>
      </c>
      <c r="D3" s="5">
        <v>0.30420000000000003</v>
      </c>
      <c r="E3" s="5">
        <v>11.08</v>
      </c>
      <c r="F3" s="5">
        <v>10.29</v>
      </c>
      <c r="G3" s="5">
        <v>0.154</v>
      </c>
      <c r="H3" s="5">
        <v>22.55</v>
      </c>
      <c r="I3" s="5">
        <v>8.44</v>
      </c>
      <c r="J3" s="5">
        <v>0.77180000000000004</v>
      </c>
      <c r="K3" s="5">
        <v>3.1199999999999999E-2</v>
      </c>
      <c r="L3" s="5">
        <v>1.14E-2</v>
      </c>
      <c r="M3" s="5">
        <v>7.4000000000000003E-3</v>
      </c>
      <c r="N3" s="5">
        <v>99.37</v>
      </c>
      <c r="O3" s="5">
        <f t="shared" ref="O3:O17" si="0">SUM(C3:L3)</f>
        <v>99.362599999999986</v>
      </c>
    </row>
    <row r="4" spans="1:15" x14ac:dyDescent="0.2">
      <c r="A4" s="3" t="s">
        <v>41</v>
      </c>
      <c r="B4" s="4">
        <v>42829</v>
      </c>
      <c r="C4" s="5">
        <v>63.49</v>
      </c>
      <c r="D4" s="5">
        <v>0.64900000000000002</v>
      </c>
      <c r="E4" s="5">
        <v>17.89</v>
      </c>
      <c r="F4" s="5">
        <v>4.26</v>
      </c>
      <c r="G4" s="5">
        <v>8.9300000000000004E-2</v>
      </c>
      <c r="H4" s="5">
        <v>2.02</v>
      </c>
      <c r="I4" s="5">
        <v>5.16</v>
      </c>
      <c r="J4" s="5">
        <v>4.51</v>
      </c>
      <c r="K4" s="5">
        <v>1.27</v>
      </c>
      <c r="L4" s="5">
        <v>0.1258</v>
      </c>
      <c r="M4" s="5">
        <v>2.07E-2</v>
      </c>
      <c r="N4" s="5">
        <v>99.484899999999996</v>
      </c>
      <c r="O4" s="5">
        <f t="shared" si="0"/>
        <v>99.464099999999988</v>
      </c>
    </row>
    <row r="5" spans="1:15" x14ac:dyDescent="0.2">
      <c r="A5" s="3" t="s">
        <v>42</v>
      </c>
      <c r="B5" s="4">
        <v>42829</v>
      </c>
      <c r="C5" s="5">
        <v>74.28</v>
      </c>
      <c r="D5" s="5">
        <v>0.27979999999999999</v>
      </c>
      <c r="E5" s="5">
        <v>12.25</v>
      </c>
      <c r="F5" s="5">
        <v>3.28</v>
      </c>
      <c r="G5" s="5">
        <v>9.2499999999999999E-2</v>
      </c>
      <c r="H5" s="5">
        <v>0.12859999999999999</v>
      </c>
      <c r="I5" s="5">
        <v>1.66</v>
      </c>
      <c r="J5" s="5">
        <v>4</v>
      </c>
      <c r="K5" s="5">
        <v>2.64</v>
      </c>
      <c r="L5" s="5">
        <v>5.4300000000000001E-2</v>
      </c>
      <c r="M5" s="5">
        <v>3.0099999999999998E-2</v>
      </c>
      <c r="N5" s="5">
        <v>98.695400000000006</v>
      </c>
      <c r="O5" s="5">
        <f t="shared" si="0"/>
        <v>98.665199999999999</v>
      </c>
    </row>
    <row r="6" spans="1:15" x14ac:dyDescent="0.2">
      <c r="A6" s="3" t="s">
        <v>39</v>
      </c>
      <c r="B6" s="4">
        <v>42881</v>
      </c>
      <c r="C6" s="5">
        <v>74.069999999999993</v>
      </c>
      <c r="D6" s="5">
        <v>0.05</v>
      </c>
      <c r="E6" s="5">
        <v>12.89</v>
      </c>
      <c r="F6" s="5">
        <v>1.55</v>
      </c>
      <c r="G6" s="5">
        <v>0.06</v>
      </c>
      <c r="H6" s="5">
        <v>0.03</v>
      </c>
      <c r="I6" s="5">
        <v>0.8</v>
      </c>
      <c r="J6" s="5">
        <v>3.93</v>
      </c>
      <c r="K6" s="5">
        <v>5.14</v>
      </c>
      <c r="L6" s="5">
        <v>0</v>
      </c>
      <c r="M6" s="5">
        <v>0.33</v>
      </c>
      <c r="N6" s="5">
        <v>98.85</v>
      </c>
      <c r="O6" s="5">
        <f>SUM(C6:L6)</f>
        <v>98.52</v>
      </c>
    </row>
    <row r="7" spans="1:15" x14ac:dyDescent="0.2">
      <c r="A7" s="3" t="s">
        <v>40</v>
      </c>
      <c r="B7" s="4">
        <v>42881</v>
      </c>
      <c r="C7" s="5">
        <v>45.43</v>
      </c>
      <c r="D7" s="5">
        <v>0.27</v>
      </c>
      <c r="E7" s="5">
        <v>10.81</v>
      </c>
      <c r="F7" s="5">
        <v>10.15</v>
      </c>
      <c r="G7" s="5">
        <v>7.0000000000000007E-2</v>
      </c>
      <c r="H7" s="5">
        <v>22.58</v>
      </c>
      <c r="I7" s="5">
        <v>8.7200000000000006</v>
      </c>
      <c r="J7" s="5">
        <v>0.79</v>
      </c>
      <c r="K7" s="5">
        <v>0.05</v>
      </c>
      <c r="L7" s="5">
        <v>0.03</v>
      </c>
      <c r="M7" s="5">
        <v>0.01</v>
      </c>
      <c r="N7" s="5">
        <v>98.910000000000011</v>
      </c>
      <c r="O7" s="5">
        <f>SUM(C7:L7)</f>
        <v>98.9</v>
      </c>
    </row>
    <row r="8" spans="1:15" x14ac:dyDescent="0.2">
      <c r="A8" s="3" t="s">
        <v>41</v>
      </c>
      <c r="B8" s="4">
        <v>42881</v>
      </c>
      <c r="C8" s="5">
        <v>63.61</v>
      </c>
      <c r="D8" s="5">
        <v>0.66</v>
      </c>
      <c r="E8" s="5">
        <v>17.559999999999999</v>
      </c>
      <c r="F8" s="5">
        <v>4.03</v>
      </c>
      <c r="G8" s="5">
        <v>0.08</v>
      </c>
      <c r="H8" s="5">
        <v>1.97</v>
      </c>
      <c r="I8" s="5">
        <v>5.79</v>
      </c>
      <c r="J8" s="5">
        <v>4.5599999999999996</v>
      </c>
      <c r="K8" s="5">
        <v>1.26</v>
      </c>
      <c r="L8" s="5">
        <v>0.18</v>
      </c>
      <c r="M8" s="5">
        <v>0.01</v>
      </c>
      <c r="N8" s="5">
        <v>99.710000000000022</v>
      </c>
      <c r="O8" s="5">
        <f>SUM(C8:L8)</f>
        <v>99.700000000000017</v>
      </c>
    </row>
    <row r="9" spans="1:15" x14ac:dyDescent="0.2">
      <c r="A9" s="3" t="s">
        <v>42</v>
      </c>
      <c r="B9" s="4">
        <v>42881</v>
      </c>
      <c r="C9" s="5">
        <v>75.540000000000006</v>
      </c>
      <c r="D9" s="5">
        <v>0.23</v>
      </c>
      <c r="E9" s="5">
        <v>12.02</v>
      </c>
      <c r="F9" s="5">
        <v>3.14</v>
      </c>
      <c r="G9" s="5">
        <v>0.13</v>
      </c>
      <c r="H9" s="5">
        <v>0.13</v>
      </c>
      <c r="I9" s="5">
        <v>1.92</v>
      </c>
      <c r="J9" s="5">
        <v>3.93</v>
      </c>
      <c r="K9" s="5">
        <v>2.67</v>
      </c>
      <c r="L9" s="5">
        <v>0.03</v>
      </c>
      <c r="M9" s="5">
        <v>0.04</v>
      </c>
      <c r="N9" s="5">
        <v>99.780000000000015</v>
      </c>
      <c r="O9" s="5">
        <f>SUM(C9:L9)</f>
        <v>99.740000000000009</v>
      </c>
    </row>
    <row r="10" spans="1:15" x14ac:dyDescent="0.2">
      <c r="A10" s="3" t="s">
        <v>39</v>
      </c>
      <c r="B10" s="4">
        <v>42909</v>
      </c>
      <c r="C10" s="5">
        <v>73.650000000000006</v>
      </c>
      <c r="D10" s="5">
        <v>6.8699999999999997E-2</v>
      </c>
      <c r="E10" s="5">
        <v>12.88</v>
      </c>
      <c r="F10" s="5">
        <v>1.69</v>
      </c>
      <c r="G10" s="5">
        <v>6.6900000000000001E-2</v>
      </c>
      <c r="H10" s="5">
        <v>7.7799999999999994E-2</v>
      </c>
      <c r="I10" s="5">
        <v>0.82</v>
      </c>
      <c r="J10" s="5">
        <v>3.92</v>
      </c>
      <c r="K10" s="5">
        <v>5.0599999999999996</v>
      </c>
      <c r="L10" s="5">
        <v>1.6999999999999999E-3</v>
      </c>
      <c r="M10" s="5">
        <v>0.32779999999999998</v>
      </c>
      <c r="N10" s="5">
        <v>98.562899999999999</v>
      </c>
      <c r="O10" s="5">
        <f t="shared" si="0"/>
        <v>98.235100000000003</v>
      </c>
    </row>
    <row r="11" spans="1:15" x14ac:dyDescent="0.2">
      <c r="A11" s="3" t="s">
        <v>40</v>
      </c>
      <c r="B11" s="4">
        <v>42909</v>
      </c>
      <c r="C11" s="5">
        <v>45.46</v>
      </c>
      <c r="D11" s="5">
        <v>0.27439999999999998</v>
      </c>
      <c r="E11" s="5">
        <v>10.94</v>
      </c>
      <c r="F11" s="5">
        <v>10.44</v>
      </c>
      <c r="G11" s="5">
        <v>0.1404</v>
      </c>
      <c r="H11" s="5">
        <v>22.77</v>
      </c>
      <c r="I11" s="5">
        <v>8.7899999999999991</v>
      </c>
      <c r="J11" s="5">
        <v>0.88129999999999997</v>
      </c>
      <c r="K11" s="5">
        <v>5.7700000000000001E-2</v>
      </c>
      <c r="L11" s="5">
        <v>2.86E-2</v>
      </c>
      <c r="M11" s="5">
        <v>1.23E-2</v>
      </c>
      <c r="N11" s="5">
        <v>99.794699999999978</v>
      </c>
      <c r="O11" s="5">
        <f t="shared" si="0"/>
        <v>99.782399999999981</v>
      </c>
    </row>
    <row r="12" spans="1:15" x14ac:dyDescent="0.2">
      <c r="A12" s="3" t="s">
        <v>41</v>
      </c>
      <c r="B12" s="4">
        <v>42909</v>
      </c>
      <c r="C12" s="5">
        <v>63.53</v>
      </c>
      <c r="D12" s="5">
        <v>0.62090000000000001</v>
      </c>
      <c r="E12" s="5">
        <v>17.600000000000001</v>
      </c>
      <c r="F12" s="5">
        <v>4.12</v>
      </c>
      <c r="G12" s="5">
        <v>6.8699999999999997E-2</v>
      </c>
      <c r="H12" s="5">
        <v>1.91</v>
      </c>
      <c r="I12" s="5">
        <v>5.47</v>
      </c>
      <c r="J12" s="5">
        <v>4.55</v>
      </c>
      <c r="K12" s="5">
        <v>1.31</v>
      </c>
      <c r="L12" s="5">
        <v>9.2499999999999999E-2</v>
      </c>
      <c r="M12" s="5">
        <v>1.49E-2</v>
      </c>
      <c r="N12" s="5">
        <v>99.287000000000006</v>
      </c>
      <c r="O12" s="5">
        <f t="shared" si="0"/>
        <v>99.272100000000009</v>
      </c>
    </row>
    <row r="13" spans="1:15" x14ac:dyDescent="0.2">
      <c r="A13" s="3" t="s">
        <v>42</v>
      </c>
      <c r="B13" s="4">
        <v>42909</v>
      </c>
      <c r="C13" s="5">
        <v>75.2</v>
      </c>
      <c r="D13" s="5">
        <v>0.2175</v>
      </c>
      <c r="E13" s="5">
        <v>12.02</v>
      </c>
      <c r="F13" s="5">
        <v>3.24</v>
      </c>
      <c r="G13" s="5">
        <v>0.1234</v>
      </c>
      <c r="H13" s="5">
        <v>0.1197</v>
      </c>
      <c r="I13" s="5">
        <v>1.91</v>
      </c>
      <c r="J13" s="5">
        <v>3.95</v>
      </c>
      <c r="K13" s="5">
        <v>2.64</v>
      </c>
      <c r="L13" s="5">
        <v>3.4000000000000002E-2</v>
      </c>
      <c r="M13" s="5">
        <v>0.02</v>
      </c>
      <c r="N13" s="5">
        <v>99.474599999999995</v>
      </c>
      <c r="O13" s="5">
        <f t="shared" si="0"/>
        <v>99.454599999999999</v>
      </c>
    </row>
    <row r="14" spans="1:15" x14ac:dyDescent="0.2">
      <c r="A14" s="3" t="s">
        <v>39</v>
      </c>
      <c r="B14" s="26">
        <v>42948</v>
      </c>
      <c r="C14" s="5">
        <v>73.260000000000005</v>
      </c>
      <c r="D14" s="5">
        <v>9.5600000000000004E-2</v>
      </c>
      <c r="E14" s="5">
        <v>12.82</v>
      </c>
      <c r="F14" s="5">
        <v>1.55</v>
      </c>
      <c r="G14" s="5">
        <v>9.9299999999999999E-2</v>
      </c>
      <c r="H14" s="5">
        <v>4.9399999999999999E-2</v>
      </c>
      <c r="I14" s="5">
        <v>0.72209999999999996</v>
      </c>
      <c r="J14" s="5">
        <v>4.17</v>
      </c>
      <c r="K14" s="5">
        <v>5.0199999999999996</v>
      </c>
      <c r="L14" s="5">
        <v>1.9400000000000001E-2</v>
      </c>
      <c r="M14" s="5">
        <v>0.37830000000000003</v>
      </c>
      <c r="N14" s="5">
        <v>98.184100000000001</v>
      </c>
      <c r="O14" s="5">
        <f t="shared" si="0"/>
        <v>97.805800000000005</v>
      </c>
    </row>
    <row r="15" spans="1:15" x14ac:dyDescent="0.2">
      <c r="A15" s="3" t="s">
        <v>40</v>
      </c>
      <c r="B15" s="26">
        <v>42948</v>
      </c>
      <c r="C15" s="5">
        <v>45.17</v>
      </c>
      <c r="D15" s="5">
        <v>0.2878</v>
      </c>
      <c r="E15" s="5">
        <v>10.9</v>
      </c>
      <c r="F15" s="5">
        <v>10.199999999999999</v>
      </c>
      <c r="G15" s="5">
        <v>0.1205</v>
      </c>
      <c r="H15" s="5">
        <v>22.7</v>
      </c>
      <c r="I15" s="5">
        <v>8.35</v>
      </c>
      <c r="J15" s="5">
        <v>0.89380000000000004</v>
      </c>
      <c r="K15" s="5">
        <v>6.2E-2</v>
      </c>
      <c r="L15" s="5">
        <v>7.1999999999999998E-3</v>
      </c>
      <c r="M15" s="5">
        <v>0</v>
      </c>
      <c r="N15" s="5">
        <v>98.691299999999998</v>
      </c>
      <c r="O15" s="5">
        <f t="shared" si="0"/>
        <v>98.691299999999998</v>
      </c>
    </row>
    <row r="16" spans="1:15" x14ac:dyDescent="0.2">
      <c r="A16" s="3" t="s">
        <v>41</v>
      </c>
      <c r="B16" s="26">
        <v>42948</v>
      </c>
      <c r="C16" s="5">
        <v>63.54</v>
      </c>
      <c r="D16" s="5">
        <v>0.75080000000000002</v>
      </c>
      <c r="E16" s="5">
        <v>18.07</v>
      </c>
      <c r="F16" s="5">
        <v>4.2300000000000004</v>
      </c>
      <c r="G16" s="5">
        <v>2.7699999999999999E-2</v>
      </c>
      <c r="H16" s="5">
        <v>2.08</v>
      </c>
      <c r="I16" s="5">
        <v>5.37</v>
      </c>
      <c r="J16" s="5">
        <v>4.42</v>
      </c>
      <c r="K16" s="5">
        <v>1.3</v>
      </c>
      <c r="L16" s="5">
        <v>0.1215</v>
      </c>
      <c r="M16" s="5">
        <v>1.61E-2</v>
      </c>
      <c r="N16" s="5">
        <v>99.926100000000005</v>
      </c>
      <c r="O16" s="5">
        <f t="shared" si="0"/>
        <v>99.910000000000011</v>
      </c>
    </row>
    <row r="17" spans="1:15" x14ac:dyDescent="0.2">
      <c r="A17" s="3" t="s">
        <v>42</v>
      </c>
      <c r="B17" s="26">
        <v>42948</v>
      </c>
      <c r="C17" s="5">
        <v>75.45</v>
      </c>
      <c r="D17" s="5">
        <v>0.24909999999999999</v>
      </c>
      <c r="E17" s="5">
        <v>11.97</v>
      </c>
      <c r="F17" s="5">
        <v>3.25</v>
      </c>
      <c r="G17" s="5">
        <v>7.9399999999999998E-2</v>
      </c>
      <c r="H17" s="5">
        <v>0.1066</v>
      </c>
      <c r="I17" s="5">
        <v>1.68</v>
      </c>
      <c r="J17" s="5">
        <v>4.04</v>
      </c>
      <c r="K17" s="5">
        <v>2.64</v>
      </c>
      <c r="L17" s="5">
        <v>1.29E-2</v>
      </c>
      <c r="M17" s="5">
        <v>4.3900000000000002E-2</v>
      </c>
      <c r="N17" s="5">
        <v>99.521900000000016</v>
      </c>
      <c r="O17" s="5">
        <f t="shared" si="0"/>
        <v>99.478000000000023</v>
      </c>
    </row>
    <row r="41" spans="2:2" ht="16" x14ac:dyDescent="0.2">
      <c r="B41" s="25"/>
    </row>
    <row r="42" spans="2:2" ht="16" x14ac:dyDescent="0.2">
      <c r="B42" s="25"/>
    </row>
    <row r="43" spans="2:2" ht="16" x14ac:dyDescent="0.2">
      <c r="B43" s="25"/>
    </row>
    <row r="44" spans="2:2" ht="16" x14ac:dyDescent="0.2">
      <c r="B44" s="25"/>
    </row>
    <row r="45" spans="2:2" ht="16" x14ac:dyDescent="0.2">
      <c r="B45" s="25"/>
    </row>
    <row r="46" spans="2:2" ht="16" x14ac:dyDescent="0.2">
      <c r="B46" s="25"/>
    </row>
    <row r="47" spans="2:2" ht="16" x14ac:dyDescent="0.2">
      <c r="B47" s="25"/>
    </row>
    <row r="48" spans="2:2" ht="16" x14ac:dyDescent="0.2">
      <c r="B48" s="25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7"/>
  <sheetViews>
    <sheetView workbookViewId="0"/>
  </sheetViews>
  <sheetFormatPr baseColWidth="10" defaultRowHeight="15" x14ac:dyDescent="0.2"/>
  <cols>
    <col min="1" max="3" style="3" width="10.83203125" collapsed="true"/>
    <col min="4" max="13" style="5" width="10.83203125" collapsed="true"/>
    <col min="14" max="16384" style="3" width="10.83203125" collapsed="true"/>
  </cols>
  <sheetData>
    <row r="1" spans="1:13" s="1" customFormat="1" x14ac:dyDescent="0.2">
      <c r="A1" s="1" t="s">
        <v>54</v>
      </c>
      <c r="B1" s="1" t="s">
        <v>53</v>
      </c>
      <c r="C1" s="1" t="s">
        <v>43</v>
      </c>
      <c r="D1" s="17" t="s">
        <v>18</v>
      </c>
      <c r="E1" s="17" t="s">
        <v>19</v>
      </c>
      <c r="F1" s="17" t="s">
        <v>20</v>
      </c>
      <c r="G1" s="17" t="s">
        <v>21</v>
      </c>
      <c r="H1" s="17" t="s">
        <v>22</v>
      </c>
      <c r="I1" s="17" t="s">
        <v>23</v>
      </c>
      <c r="J1" s="17" t="s">
        <v>24</v>
      </c>
      <c r="K1" s="17" t="s">
        <v>25</v>
      </c>
      <c r="L1" s="17" t="s">
        <v>26</v>
      </c>
      <c r="M1" s="17" t="s">
        <v>27</v>
      </c>
    </row>
    <row r="2" spans="1:13" x14ac:dyDescent="0.2">
      <c r="A2" s="3" t="s">
        <v>44</v>
      </c>
      <c r="B2" s="3" t="s">
        <v>45</v>
      </c>
      <c r="C2" s="4">
        <v>43059</v>
      </c>
      <c r="D2" s="5">
        <v>25.214010952287662</v>
      </c>
      <c r="E2" s="5">
        <v>429.76705987619482</v>
      </c>
      <c r="F2" s="5">
        <v>11.279725810557402</v>
      </c>
      <c r="G2" s="5">
        <v>116.35125703704004</v>
      </c>
      <c r="H2" s="5">
        <v>6.4625670695424349</v>
      </c>
      <c r="I2" s="5">
        <v>264.00587976291683</v>
      </c>
      <c r="J2" s="5">
        <v>10.56669210964078</v>
      </c>
      <c r="K2" s="5">
        <v>23.037045550751589</v>
      </c>
      <c r="L2" s="5">
        <v>2.1014664893114201</v>
      </c>
      <c r="M2" s="5">
        <v>0.99407852212572656</v>
      </c>
    </row>
    <row r="3" spans="1:13" x14ac:dyDescent="0.2">
      <c r="A3" s="3" t="s">
        <v>44</v>
      </c>
      <c r="B3" s="3" t="s">
        <v>46</v>
      </c>
      <c r="C3" s="4">
        <v>43059</v>
      </c>
      <c r="D3" s="5">
        <v>25.551309891688923</v>
      </c>
      <c r="E3" s="5">
        <v>434.8687366484761</v>
      </c>
      <c r="F3" s="5">
        <v>11.073307419692886</v>
      </c>
      <c r="G3" s="5">
        <v>115.81089943582064</v>
      </c>
      <c r="H3" s="5">
        <v>6.3980759158159275</v>
      </c>
      <c r="I3" s="5">
        <v>269.30514577772465</v>
      </c>
      <c r="J3" s="5">
        <v>11.217934193434104</v>
      </c>
      <c r="K3" s="5">
        <v>23.123601805211848</v>
      </c>
      <c r="L3" s="5">
        <v>1.7342180690169096</v>
      </c>
      <c r="M3" s="5">
        <v>0.94196213987821509</v>
      </c>
    </row>
    <row r="4" spans="1:13" x14ac:dyDescent="0.2">
      <c r="A4" s="3" t="s">
        <v>47</v>
      </c>
      <c r="B4" s="3" t="s">
        <v>48</v>
      </c>
      <c r="C4" s="4">
        <v>43059</v>
      </c>
      <c r="D4" s="5">
        <v>53.75048453829806</v>
      </c>
      <c r="E4" s="5">
        <v>92.48419884026282</v>
      </c>
      <c r="F4" s="5">
        <v>93.050833397942952</v>
      </c>
      <c r="G4" s="5">
        <v>490.17546249203656</v>
      </c>
      <c r="H4" s="5">
        <v>56.835666022350495</v>
      </c>
      <c r="I4" s="5">
        <v>517.6322362361143</v>
      </c>
      <c r="J4" s="5">
        <v>49.685600334337721</v>
      </c>
      <c r="K4" s="5">
        <v>104.36761326023446</v>
      </c>
      <c r="L4" s="5">
        <v>5.9054069859835066</v>
      </c>
      <c r="M4" s="5">
        <v>1.7673610077114204</v>
      </c>
    </row>
    <row r="5" spans="1:13" x14ac:dyDescent="0.2">
      <c r="A5" s="3" t="s">
        <v>47</v>
      </c>
      <c r="B5" s="3" t="s">
        <v>49</v>
      </c>
      <c r="C5" s="4">
        <v>43059</v>
      </c>
      <c r="D5" s="5">
        <v>56.911969048637594</v>
      </c>
      <c r="E5" s="5">
        <v>92.281998449473562</v>
      </c>
      <c r="F5" s="5">
        <v>91.995671848544646</v>
      </c>
      <c r="G5" s="5">
        <v>488.74672295624799</v>
      </c>
      <c r="H5" s="5">
        <v>55.661619143491095</v>
      </c>
      <c r="I5" s="5">
        <v>517.13012507727467</v>
      </c>
      <c r="J5" s="5">
        <v>49.120330363899946</v>
      </c>
      <c r="K5" s="5">
        <v>103.74700812936221</v>
      </c>
      <c r="L5" s="5">
        <v>6.0711426638218109</v>
      </c>
      <c r="M5" s="5">
        <v>1.8311146058251058</v>
      </c>
    </row>
    <row r="6" spans="1:13" x14ac:dyDescent="0.2">
      <c r="A6" s="3" t="s">
        <v>50</v>
      </c>
      <c r="B6" s="3" t="s">
        <v>51</v>
      </c>
      <c r="C6" s="4">
        <v>43059</v>
      </c>
      <c r="D6" s="5">
        <v>7.7333872896403761</v>
      </c>
      <c r="E6" s="5">
        <v>12.270922692251553</v>
      </c>
      <c r="F6" s="5">
        <v>14.4687317815517</v>
      </c>
      <c r="G6" s="5">
        <v>10.80492121447466</v>
      </c>
      <c r="H6" s="5">
        <v>5.3335950505780813E-2</v>
      </c>
      <c r="I6" s="5">
        <v>0.45853175059238277</v>
      </c>
      <c r="J6" s="5">
        <v>0.15222896289380231</v>
      </c>
      <c r="K6" s="5">
        <v>0.41383843475346116</v>
      </c>
      <c r="L6" s="5">
        <v>0</v>
      </c>
      <c r="M6" s="5">
        <v>8.2252485486743618E-2</v>
      </c>
    </row>
    <row r="7" spans="1:13" x14ac:dyDescent="0.2">
      <c r="A7" s="3" t="s">
        <v>50</v>
      </c>
      <c r="B7" s="3" t="s">
        <v>52</v>
      </c>
      <c r="C7" s="4">
        <v>43059</v>
      </c>
      <c r="D7" s="5">
        <v>8.5393764617228207</v>
      </c>
      <c r="E7" s="5">
        <v>12.587617628000917</v>
      </c>
      <c r="F7" s="5">
        <v>14.041835302524163</v>
      </c>
      <c r="G7" s="5">
        <v>10.573201727626058</v>
      </c>
      <c r="H7" s="5">
        <v>5.1771687496748334E-2</v>
      </c>
      <c r="I7" s="5">
        <v>0.9988422782282893</v>
      </c>
      <c r="J7" s="5">
        <v>5.8724362373787288E-2</v>
      </c>
      <c r="K7" s="5">
        <v>0.45461306090343412</v>
      </c>
      <c r="L7" s="5">
        <v>0</v>
      </c>
      <c r="M7" s="5">
        <v>3.4267051506196716E-2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EPMA &amp; SIMS data</vt:lpstr>
      <vt:lpstr>EPMA standards</vt:lpstr>
      <vt:lpstr>SIMS stds</vt:lpstr>
    </vt:vector>
  </TitlesOfParts>
  <Company/>
  <LinksUpToDate>false</LinksUpToDate>
  <SharedDoc>false</SharedDoc>
  <HyperlinksChanged>false</HyperlinksChanged>
  <AppVersion>16.0300</AppVersion>
  <Manager/>
  <Template/>
  <HyperlinkBas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